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650" yWindow="-15" windowWidth="10245" windowHeight="994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74" i="1"/>
  <c r="L72"/>
  <c r="L65"/>
  <c r="L59"/>
  <c r="L39"/>
  <c r="L27"/>
  <c r="L21"/>
  <c r="L17"/>
  <c r="L15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60"/>
  <c r="L61"/>
  <c r="L62"/>
  <c r="L63"/>
  <c r="L64"/>
  <c r="L66"/>
  <c r="L67"/>
  <c r="L68"/>
  <c r="L69"/>
  <c r="L70"/>
  <c r="L71"/>
  <c r="L73"/>
  <c r="L29"/>
  <c r="L30"/>
  <c r="L31"/>
  <c r="L32"/>
  <c r="L33"/>
  <c r="L34"/>
  <c r="L35"/>
  <c r="L36"/>
  <c r="L37"/>
  <c r="L38"/>
  <c r="L28"/>
  <c r="L23"/>
  <c r="L24"/>
  <c r="L25"/>
  <c r="L26"/>
  <c r="L22"/>
  <c r="L19"/>
  <c r="L20"/>
  <c r="L18"/>
  <c r="L16"/>
  <c r="L75" l="1"/>
</calcChain>
</file>

<file path=xl/sharedStrings.xml><?xml version="1.0" encoding="utf-8"?>
<sst xmlns="http://schemas.openxmlformats.org/spreadsheetml/2006/main" count="286" uniqueCount="162">
  <si>
    <t>PREFEITURA MUNICIPAL DE MOCOCA</t>
  </si>
  <si>
    <t>DEPARTAMENTO DE ENGENHARIA E OBRAS</t>
  </si>
  <si>
    <t>Rua XV de Novembro, 360 - Centro - Mococa - São Paulo</t>
  </si>
  <si>
    <t>Tel: (19) 3656 - 9800</t>
  </si>
  <si>
    <t>Portal da Cidadania: www.mococa.sp.gov.br</t>
  </si>
  <si>
    <t xml:space="preserve">Obra: REVITALIZAÇÃO DE PRAÇA MARIO VERZOLA </t>
  </si>
  <si>
    <t>Local: Rua Oscar Souza Dias - Conjunto Habitacional Francisco Garofalo - Mococa - SP</t>
  </si>
  <si>
    <t>CEP: 13736-805     Latitude: 21°29'36" S    Longitude: 47°00'16" O</t>
  </si>
  <si>
    <t>COD</t>
  </si>
  <si>
    <t>FONTE</t>
  </si>
  <si>
    <t xml:space="preserve">                                           DESCRIÇÃO</t>
  </si>
  <si>
    <t>UN</t>
  </si>
  <si>
    <t>QTD</t>
  </si>
  <si>
    <t>PREÇO UNI</t>
  </si>
  <si>
    <t>TOTAL</t>
  </si>
  <si>
    <t>REVITALIZAÇÃO DA PRAÇA MARIO VERZOLA</t>
  </si>
  <si>
    <t>SERVIÇOS PRELIMINARES</t>
  </si>
  <si>
    <t>1.1</t>
  </si>
  <si>
    <t>02.08.020</t>
  </si>
  <si>
    <t>Placa de identificação para obra</t>
  </si>
  <si>
    <t>m²</t>
  </si>
  <si>
    <t xml:space="preserve">LIMPEZA E REGULARIZAÇÃO DE TERRENO </t>
  </si>
  <si>
    <t>2.1</t>
  </si>
  <si>
    <t>02.09.040</t>
  </si>
  <si>
    <t>Limpeza mecanizada do terreno, inclusive troncos até 15 cm de diâmetro, com caminhão àdisposição dentro e fora da obra, com transporte no raio de até 1 km</t>
  </si>
  <si>
    <t>2.2</t>
  </si>
  <si>
    <t>54.01.010</t>
  </si>
  <si>
    <t>Regularização e compactação mecanizada de superfície, sem controle do proctor normal</t>
  </si>
  <si>
    <t>2.3</t>
  </si>
  <si>
    <t>02.10.020</t>
  </si>
  <si>
    <t>Locação de obra de edificação</t>
  </si>
  <si>
    <t>3.1</t>
  </si>
  <si>
    <t>11.18.020</t>
  </si>
  <si>
    <t>Lastro de areia fina</t>
  </si>
  <si>
    <t>3.2</t>
  </si>
  <si>
    <t>14.04.210</t>
  </si>
  <si>
    <t>Alvenaria de bloco cerâmico de vedação, uso
revestido, de 14 cm</t>
  </si>
  <si>
    <t>3.3</t>
  </si>
  <si>
    <t>17.02.030</t>
  </si>
  <si>
    <t>Chapisco 1:4 com areia grossa</t>
  </si>
  <si>
    <t>3.4</t>
  </si>
  <si>
    <t>17.02.220</t>
  </si>
  <si>
    <t>Reboco</t>
  </si>
  <si>
    <t>3.5</t>
  </si>
  <si>
    <t>33.10.010</t>
  </si>
  <si>
    <t>Pintura em superficie de concreto/massa/gesso/pedras Tinta látex antimofo em massa, inclusive preparo</t>
  </si>
  <si>
    <t>ACADEMIA AO AR LIVRE</t>
  </si>
  <si>
    <t>4.1</t>
  </si>
  <si>
    <t>11.18.040</t>
  </si>
  <si>
    <t>Lastro de pedra britada</t>
  </si>
  <si>
    <t>4.2</t>
  </si>
  <si>
    <t>11.01.130</t>
  </si>
  <si>
    <t>Concreto usinado, fck = 25 Mpa</t>
  </si>
  <si>
    <t>4.3</t>
  </si>
  <si>
    <t>11.16.020</t>
  </si>
  <si>
    <t>Lançamento, espalhamento e adensamento de concreto ou massa em lastro e/ou enchimento</t>
  </si>
  <si>
    <t>4.4</t>
  </si>
  <si>
    <t>17.03.020</t>
  </si>
  <si>
    <t>Cimentado desempenado (mão de obra)</t>
  </si>
  <si>
    <t>4.5</t>
  </si>
  <si>
    <t>10.01.040</t>
  </si>
  <si>
    <t xml:space="preserve"> Armadura em barra de aço CA-50 (A ou B) fyk = 500 Mpa</t>
  </si>
  <si>
    <t>4.6</t>
  </si>
  <si>
    <t>Alvenaria de bloco cerâmico de vedação, uso revestido, de 14 cm</t>
  </si>
  <si>
    <t>4.7</t>
  </si>
  <si>
    <t>4.8</t>
  </si>
  <si>
    <t>4.9</t>
  </si>
  <si>
    <t>32.15.030</t>
  </si>
  <si>
    <t>Impermeabilização em manta asfáltica com armadura, tipo III-B, espessura de 3 mm</t>
  </si>
  <si>
    <t>4.10</t>
  </si>
  <si>
    <t>Pintura em superficie de concreto/massa/gesso/pedras Tinta látex antimofo em massa, inclusive preparo (pavimento)</t>
  </si>
  <si>
    <t>4.11</t>
  </si>
  <si>
    <t>Pintura em superficie de concreto/massa/gesso/pedras Tinta látex antimofo em massa, inclusive preparo (mureta e arquibancada)</t>
  </si>
  <si>
    <t>QUADRA</t>
  </si>
  <si>
    <t>5.1</t>
  </si>
  <si>
    <t>34.05.270</t>
  </si>
  <si>
    <t>Alambrado em tela de aço galvanizado de 2´, montantes metálicos retos</t>
  </si>
  <si>
    <t>5.2</t>
  </si>
  <si>
    <t>41.10.500</t>
  </si>
  <si>
    <t>Poste telecônico reto em aço SAE 1010/1020 galvanizado a fogo, altura de 4,00 m</t>
  </si>
  <si>
    <t>und</t>
  </si>
  <si>
    <t>5.3</t>
  </si>
  <si>
    <t>39.02.016</t>
  </si>
  <si>
    <t>Cabo de cobre de 2,5 mm², isolamento 750 V - isolação em PVC 70°C</t>
  </si>
  <si>
    <t>m</t>
  </si>
  <si>
    <t>5.4</t>
  </si>
  <si>
    <t>37.13.600</t>
  </si>
  <si>
    <t>Disjuntor termomagnético, unipolar 127/220 V, corrente de 10 A até 30 A</t>
  </si>
  <si>
    <t>5.5</t>
  </si>
  <si>
    <t>38.19.220</t>
  </si>
  <si>
    <t>Eletroduto de PVC corrugado flexível reforçado, diâmetro externo de 32 mm</t>
  </si>
  <si>
    <t>5.6</t>
  </si>
  <si>
    <t>Armadura em barra de aço CA-50 (A ou B) fyk = 500 Mpa</t>
  </si>
  <si>
    <t>kg</t>
  </si>
  <si>
    <t>5.7</t>
  </si>
  <si>
    <t>5.8</t>
  </si>
  <si>
    <t>09.02.020</t>
  </si>
  <si>
    <t>Forma plana em compensado para estrutura convencional</t>
  </si>
  <si>
    <t>5.9</t>
  </si>
  <si>
    <t xml:space="preserve">Concreto usinado, fck = 25 Mpa </t>
  </si>
  <si>
    <t>5.10</t>
  </si>
  <si>
    <t>5.11</t>
  </si>
  <si>
    <t>5.12</t>
  </si>
  <si>
    <t>32.07.090</t>
  </si>
  <si>
    <t>Junta de dilatação ou vedação com mastique de silicone, 1,0 x 0,5 cm - inclusive guia de apoio em polietileno</t>
  </si>
  <si>
    <t>5.13</t>
  </si>
  <si>
    <t>5.14</t>
  </si>
  <si>
    <t>5.15</t>
  </si>
  <si>
    <t>5.16</t>
  </si>
  <si>
    <t>5.17</t>
  </si>
  <si>
    <t>Pintura em superficie de concreto/massa/gesso/pedras TINTA LATÉX antimofo em massa, inclusive preparo</t>
  </si>
  <si>
    <t>5.18</t>
  </si>
  <si>
    <t>33.10.060</t>
  </si>
  <si>
    <t>Pintura em superficie de concreto/massa/gesso/pedras - EPOXI em massa, inclusive preparo</t>
  </si>
  <si>
    <t>5.19</t>
  </si>
  <si>
    <t>35.01.150</t>
  </si>
  <si>
    <t>Trave oficial completa com rede para futebol de salão</t>
  </si>
  <si>
    <t>cj</t>
  </si>
  <si>
    <t xml:space="preserve">CALÇADA E RAMPA DE ACESSIBILIDADE </t>
  </si>
  <si>
    <t>6.1</t>
  </si>
  <si>
    <t>54.06.040</t>
  </si>
  <si>
    <t>Guia pré-moldada reta tipo PMSP 100 - fck 25 Mpa</t>
  </si>
  <si>
    <t>6.2</t>
  </si>
  <si>
    <t>54.04.350</t>
  </si>
  <si>
    <t>Pavimentação em lajota de concreto 35 MPa, espessura 8 cm, tipos: raquete, retangular, onda sextavado e 16 faces, com rejunte em areia</t>
  </si>
  <si>
    <t>M2</t>
  </si>
  <si>
    <t>6.3</t>
  </si>
  <si>
    <t>6.4</t>
  </si>
  <si>
    <t>30.04.030</t>
  </si>
  <si>
    <t>Piso em ladrilho hidráulico podotátil várias cores (25x25x2,5cm), assentado com argamassa mista</t>
  </si>
  <si>
    <t>6.5</t>
  </si>
  <si>
    <t>COMP01</t>
  </si>
  <si>
    <t>composição</t>
  </si>
  <si>
    <t xml:space="preserve">RAMPA DE ACESSIBILIDADE IN LOCO </t>
  </si>
  <si>
    <t>ELÉTRICA E ILUMINAÇÃO PRAÇA</t>
  </si>
  <si>
    <t>7.1</t>
  </si>
  <si>
    <t>41.10.400</t>
  </si>
  <si>
    <t>Poste telecônico em aço SAE 1010/1020 galvanizado a fogo, com espera para uma luminária, altura de 3,00 m</t>
  </si>
  <si>
    <t>7.2</t>
  </si>
  <si>
    <t>41.10.060</t>
  </si>
  <si>
    <t xml:space="preserve">Braço em tubo de ferro galvanizado de 1´ x 1,00 m para fixação de uma luminária </t>
  </si>
  <si>
    <t>7.3</t>
  </si>
  <si>
    <t>41.11.100</t>
  </si>
  <si>
    <t>Luminária retangular fechada para iluminação
externa em poste, tipo pétala grande</t>
  </si>
  <si>
    <t>7.4</t>
  </si>
  <si>
    <t>39.02.010</t>
  </si>
  <si>
    <t>7.5</t>
  </si>
  <si>
    <t>7.6</t>
  </si>
  <si>
    <t>LIMPEZA FINAL DA OBRA</t>
  </si>
  <si>
    <t>55.01.020</t>
  </si>
  <si>
    <t>Limpeza final da obra</t>
  </si>
  <si>
    <t xml:space="preserve">TOTAL </t>
  </si>
  <si>
    <t>Renan Augusto de Carvalho</t>
  </si>
  <si>
    <t>Diretor Dep. De Obras</t>
  </si>
  <si>
    <t>CREA: 5070103369</t>
  </si>
  <si>
    <t>m³</t>
  </si>
  <si>
    <t>8.1</t>
  </si>
  <si>
    <t>CAIXA DE AREIA</t>
  </si>
  <si>
    <t>Fonte: CPOS 187 - com desoneração</t>
  </si>
  <si>
    <t>CDHU</t>
  </si>
  <si>
    <t>Mococa, 28 de Novembro de 2022</t>
  </si>
  <si>
    <t>TOTAL COM BDI 19,60%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</si>
</sst>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 Black"/>
      <family val="2"/>
    </font>
    <font>
      <b/>
      <sz val="9"/>
      <color theme="1"/>
      <name val="Arial Black"/>
      <family val="2"/>
    </font>
    <font>
      <i/>
      <sz val="10"/>
      <color theme="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/>
    <xf numFmtId="0" fontId="2" fillId="4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4" fontId="0" fillId="0" borderId="1" xfId="0" applyNumberFormat="1" applyBorder="1" applyAlignment="1">
      <alignment horizontal="left" vertical="center"/>
    </xf>
    <xf numFmtId="44" fontId="3" fillId="0" borderId="1" xfId="0" applyNumberFormat="1" applyFont="1" applyBorder="1" applyAlignment="1">
      <alignment horizontal="left" vertical="center"/>
    </xf>
    <xf numFmtId="44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44" fontId="0" fillId="0" borderId="0" xfId="2" applyFont="1" applyFill="1" applyBorder="1" applyAlignment="1">
      <alignment horizontal="left" vertical="center"/>
    </xf>
    <xf numFmtId="44" fontId="0" fillId="0" borderId="1" xfId="2" applyFont="1" applyBorder="1" applyAlignment="1">
      <alignment horizontal="left" vertical="center"/>
    </xf>
    <xf numFmtId="44" fontId="0" fillId="0" borderId="1" xfId="2" applyFont="1" applyBorder="1" applyAlignment="1">
      <alignment horizontal="left" vertical="center" wrapText="1"/>
    </xf>
    <xf numFmtId="44" fontId="0" fillId="0" borderId="0" xfId="2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14" xfId="0" applyFont="1" applyBorder="1"/>
    <xf numFmtId="0" fontId="12" fillId="4" borderId="13" xfId="0" applyFont="1" applyFill="1" applyBorder="1"/>
    <xf numFmtId="0" fontId="12" fillId="6" borderId="10" xfId="0" applyFont="1" applyFill="1" applyBorder="1" applyAlignment="1">
      <alignment horizontal="center"/>
    </xf>
    <xf numFmtId="0" fontId="12" fillId="0" borderId="17" xfId="0" applyFont="1" applyBorder="1"/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44" fontId="0" fillId="0" borderId="1" xfId="2" applyFont="1" applyFill="1" applyBorder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44" fontId="0" fillId="8" borderId="1" xfId="2" applyFont="1" applyFill="1" applyBorder="1" applyAlignment="1">
      <alignment horizontal="left" vertical="center"/>
    </xf>
    <xf numFmtId="0" fontId="12" fillId="8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4" fontId="0" fillId="0" borderId="15" xfId="2" applyFont="1" applyBorder="1" applyAlignment="1">
      <alignment horizontal="left" vertical="center"/>
    </xf>
    <xf numFmtId="44" fontId="2" fillId="4" borderId="5" xfId="2" applyFont="1" applyFill="1" applyBorder="1" applyAlignment="1">
      <alignment horizontal="left" vertical="center"/>
    </xf>
    <xf numFmtId="44" fontId="3" fillId="0" borderId="5" xfId="2" applyFont="1" applyFill="1" applyBorder="1" applyAlignment="1">
      <alignment horizontal="left" vertical="center"/>
    </xf>
    <xf numFmtId="44" fontId="0" fillId="0" borderId="0" xfId="2" applyFont="1"/>
    <xf numFmtId="44" fontId="0" fillId="0" borderId="1" xfId="2" applyFont="1" applyBorder="1"/>
    <xf numFmtId="44" fontId="12" fillId="0" borderId="1" xfId="2" applyFont="1" applyFill="1" applyBorder="1" applyAlignment="1">
      <alignment horizontal="left" vertical="center" wrapText="1"/>
    </xf>
    <xf numFmtId="44" fontId="12" fillId="8" borderId="1" xfId="2" applyFont="1" applyFill="1" applyBorder="1" applyAlignment="1">
      <alignment horizontal="left" vertical="center" wrapText="1"/>
    </xf>
    <xf numFmtId="44" fontId="0" fillId="8" borderId="1" xfId="2" applyFont="1" applyFill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44" fontId="0" fillId="8" borderId="1" xfId="0" applyNumberFormat="1" applyFill="1" applyBorder="1"/>
    <xf numFmtId="44" fontId="0" fillId="5" borderId="1" xfId="2" applyFont="1" applyFill="1" applyBorder="1" applyAlignment="1">
      <alignment horizontal="left" vertical="center"/>
    </xf>
    <xf numFmtId="0" fontId="14" fillId="8" borderId="10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44" fontId="0" fillId="0" borderId="10" xfId="2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0" fillId="8" borderId="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44" fontId="3" fillId="7" borderId="1" xfId="2" applyFont="1" applyFill="1" applyBorder="1" applyAlignment="1">
      <alignment horizontal="center" vertical="center"/>
    </xf>
    <xf numFmtId="44" fontId="3" fillId="7" borderId="1" xfId="2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8" borderId="6" xfId="0" applyFill="1" applyBorder="1" applyAlignment="1">
      <alignment horizontal="left" vertical="top" wrapText="1"/>
    </xf>
    <xf numFmtId="0" fontId="0" fillId="8" borderId="7" xfId="0" applyFill="1" applyBorder="1" applyAlignment="1">
      <alignment horizontal="left" vertical="top" wrapText="1"/>
    </xf>
    <xf numFmtId="0" fontId="0" fillId="8" borderId="8" xfId="0" applyFill="1" applyBorder="1" applyAlignment="1">
      <alignment horizontal="left" vertical="top" wrapText="1"/>
    </xf>
    <xf numFmtId="0" fontId="12" fillId="8" borderId="1" xfId="0" applyFont="1" applyFill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11" xfId="0" applyFont="1" applyFill="1" applyBorder="1"/>
    <xf numFmtId="0" fontId="7" fillId="2" borderId="2" xfId="0" applyFont="1" applyFill="1" applyBorder="1" applyAlignment="1"/>
    <xf numFmtId="0" fontId="7" fillId="2" borderId="0" xfId="0" applyFont="1" applyFill="1" applyBorder="1" applyAlignment="1"/>
    <xf numFmtId="0" fontId="7" fillId="2" borderId="9" xfId="0" applyFont="1" applyFill="1" applyBorder="1" applyAlignment="1"/>
    <xf numFmtId="0" fontId="7" fillId="2" borderId="2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4" fontId="3" fillId="5" borderId="8" xfId="0" applyNumberFormat="1" applyFont="1" applyFill="1" applyBorder="1" applyAlignment="1">
      <alignment vertical="center" wrapText="1"/>
    </xf>
  </cellXfs>
  <cellStyles count="4">
    <cellStyle name="Moeda" xfId="2" builtinId="4"/>
    <cellStyle name="Normal" xfId="0" builtinId="0"/>
    <cellStyle name="Separador de milhares" xfId="1" builtinId="3"/>
    <cellStyle name="Vírgula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114300</xdr:rowOff>
    </xdr:from>
    <xdr:to>
      <xdr:col>2</xdr:col>
      <xdr:colOff>457200</xdr:colOff>
      <xdr:row>4</xdr:row>
      <xdr:rowOff>150243</xdr:rowOff>
    </xdr:to>
    <xdr:pic>
      <xdr:nvPicPr>
        <xdr:cNvPr id="2" name="Imagem 1" descr="brasaoRodap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954" r="11558"/>
        <a:stretch>
          <a:fillRect/>
        </a:stretch>
      </xdr:blipFill>
      <xdr:spPr bwMode="auto">
        <a:xfrm>
          <a:off x="809625" y="114300"/>
          <a:ext cx="866775" cy="921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0"/>
  <sheetViews>
    <sheetView tabSelected="1" topLeftCell="A70" workbookViewId="0">
      <selection activeCell="A9" sqref="A9:L9"/>
    </sheetView>
  </sheetViews>
  <sheetFormatPr defaultRowHeight="15"/>
  <cols>
    <col min="6" max="6" width="13.85546875" customWidth="1"/>
    <col min="7" max="7" width="13.5703125" customWidth="1"/>
    <col min="8" max="8" width="12.140625" customWidth="1"/>
    <col min="9" max="9" width="9.7109375" customWidth="1"/>
    <col min="11" max="11" width="14.28515625" customWidth="1"/>
    <col min="12" max="12" width="18.140625" customWidth="1"/>
  </cols>
  <sheetData>
    <row r="1" spans="1:12" ht="24.75" customHeight="1">
      <c r="A1" s="25"/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3"/>
      <c r="L1" s="102"/>
    </row>
    <row r="2" spans="1:12">
      <c r="A2" s="1"/>
      <c r="B2" s="104" t="s">
        <v>1</v>
      </c>
      <c r="C2" s="104"/>
      <c r="D2" s="104"/>
      <c r="E2" s="104"/>
      <c r="F2" s="104"/>
      <c r="G2" s="104"/>
      <c r="H2" s="104"/>
      <c r="I2" s="104"/>
      <c r="J2" s="104"/>
      <c r="K2" s="105"/>
      <c r="L2" s="104"/>
    </row>
    <row r="3" spans="1:12">
      <c r="A3" s="1"/>
      <c r="B3" s="106" t="s">
        <v>2</v>
      </c>
      <c r="C3" s="106"/>
      <c r="D3" s="106"/>
      <c r="E3" s="106"/>
      <c r="F3" s="106"/>
      <c r="G3" s="106"/>
      <c r="H3" s="106"/>
      <c r="I3" s="107"/>
      <c r="J3" s="107"/>
      <c r="K3" s="108"/>
      <c r="L3" s="106"/>
    </row>
    <row r="4" spans="1:12">
      <c r="A4" s="27"/>
      <c r="B4" s="107" t="s">
        <v>3</v>
      </c>
      <c r="C4" s="107"/>
      <c r="D4" s="107"/>
      <c r="E4" s="107"/>
      <c r="F4" s="107"/>
      <c r="G4" s="107"/>
      <c r="H4" s="107"/>
      <c r="I4" s="107"/>
      <c r="J4" s="107"/>
      <c r="K4" s="108"/>
      <c r="L4" s="107"/>
    </row>
    <row r="5" spans="1:12">
      <c r="A5" s="27"/>
      <c r="B5" s="110" t="s">
        <v>4</v>
      </c>
      <c r="C5" s="110"/>
      <c r="D5" s="110"/>
      <c r="E5" s="110"/>
      <c r="F5" s="110"/>
      <c r="G5" s="110"/>
      <c r="H5" s="110"/>
      <c r="I5" s="107"/>
      <c r="J5" s="107"/>
      <c r="K5" s="108"/>
      <c r="L5" s="110"/>
    </row>
    <row r="6" spans="1:12">
      <c r="A6" s="1"/>
      <c r="B6" s="111"/>
      <c r="C6" s="111"/>
      <c r="D6" s="111"/>
      <c r="E6" s="111"/>
      <c r="F6" s="111"/>
      <c r="G6" s="111"/>
      <c r="H6" s="111"/>
      <c r="I6" s="112"/>
      <c r="J6" s="112"/>
      <c r="K6" s="113"/>
      <c r="L6" s="111"/>
    </row>
    <row r="7" spans="1:12" ht="18.75" customHeight="1">
      <c r="A7" s="114" t="s">
        <v>5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1:12" ht="22.5" customHeight="1">
      <c r="A8" s="117" t="s">
        <v>6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9"/>
    </row>
    <row r="9" spans="1:12" ht="20.25" customHeight="1">
      <c r="A9" s="120" t="s">
        <v>7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2"/>
    </row>
    <row r="10" spans="1:12" ht="24.75" customHeight="1" thickBot="1">
      <c r="A10" s="117" t="s">
        <v>158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9"/>
    </row>
    <row r="11" spans="1:12" ht="2.25" customHeight="1" thickBot="1">
      <c r="A11" s="28"/>
      <c r="B11" s="22"/>
      <c r="C11" s="22"/>
      <c r="D11" s="23"/>
      <c r="E11" s="23"/>
      <c r="F11" s="23"/>
      <c r="G11" s="23"/>
      <c r="H11" s="23"/>
      <c r="I11" s="22"/>
      <c r="J11" s="22"/>
      <c r="K11" s="50"/>
      <c r="L11" s="24"/>
    </row>
    <row r="12" spans="1:12">
      <c r="A12" s="29"/>
      <c r="B12" s="21" t="s">
        <v>8</v>
      </c>
      <c r="C12" s="2" t="s">
        <v>9</v>
      </c>
      <c r="D12" s="109" t="s">
        <v>10</v>
      </c>
      <c r="E12" s="109"/>
      <c r="F12" s="109"/>
      <c r="G12" s="109"/>
      <c r="H12" s="109"/>
      <c r="I12" s="2" t="s">
        <v>11</v>
      </c>
      <c r="J12" s="2" t="s">
        <v>12</v>
      </c>
      <c r="K12" s="51" t="s">
        <v>13</v>
      </c>
      <c r="L12" s="2" t="s">
        <v>14</v>
      </c>
    </row>
    <row r="13" spans="1:12" ht="15.75" thickBot="1">
      <c r="A13" s="30"/>
      <c r="B13" s="123" t="s">
        <v>15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2" ht="1.5" customHeight="1">
      <c r="A14" s="31"/>
      <c r="B14" s="32"/>
      <c r="C14" s="33"/>
      <c r="D14" s="34"/>
      <c r="E14" s="34"/>
      <c r="F14" s="34"/>
      <c r="G14" s="34"/>
      <c r="H14" s="34"/>
      <c r="I14" s="33"/>
      <c r="J14" s="33"/>
      <c r="K14" s="52"/>
      <c r="L14" s="35"/>
    </row>
    <row r="15" spans="1:12" ht="15" customHeight="1">
      <c r="A15" s="40">
        <v>1</v>
      </c>
      <c r="B15" s="75" t="s">
        <v>16</v>
      </c>
      <c r="C15" s="76"/>
      <c r="D15" s="76"/>
      <c r="E15" s="76"/>
      <c r="F15" s="76"/>
      <c r="G15" s="76"/>
      <c r="H15" s="76"/>
      <c r="I15" s="76"/>
      <c r="J15" s="76"/>
      <c r="K15" s="76"/>
      <c r="L15" s="127">
        <f>L16</f>
        <v>8692.4</v>
      </c>
    </row>
    <row r="16" spans="1:12">
      <c r="A16" s="41" t="s">
        <v>17</v>
      </c>
      <c r="B16" s="44" t="s">
        <v>18</v>
      </c>
      <c r="C16" s="4" t="s">
        <v>159</v>
      </c>
      <c r="D16" s="78" t="s">
        <v>19</v>
      </c>
      <c r="E16" s="78"/>
      <c r="F16" s="78"/>
      <c r="G16" s="78"/>
      <c r="H16" s="78"/>
      <c r="I16" s="3" t="s">
        <v>20</v>
      </c>
      <c r="J16" s="9">
        <v>10</v>
      </c>
      <c r="K16" s="53">
        <v>869.24</v>
      </c>
      <c r="L16" s="36">
        <f>J16*K16</f>
        <v>8692.4</v>
      </c>
    </row>
    <row r="17" spans="1:12" ht="15" customHeight="1">
      <c r="A17" s="40">
        <v>2</v>
      </c>
      <c r="B17" s="75" t="s">
        <v>21</v>
      </c>
      <c r="C17" s="76"/>
      <c r="D17" s="76"/>
      <c r="E17" s="76"/>
      <c r="F17" s="76"/>
      <c r="G17" s="76"/>
      <c r="H17" s="76"/>
      <c r="I17" s="76"/>
      <c r="J17" s="76"/>
      <c r="K17" s="76"/>
      <c r="L17" s="127">
        <f>L18+L19+L20</f>
        <v>15848.898000000001</v>
      </c>
    </row>
    <row r="18" spans="1:12" ht="45" customHeight="1">
      <c r="A18" s="41" t="s">
        <v>22</v>
      </c>
      <c r="B18" s="45" t="s">
        <v>23</v>
      </c>
      <c r="C18" s="4" t="s">
        <v>159</v>
      </c>
      <c r="D18" s="78" t="s">
        <v>24</v>
      </c>
      <c r="E18" s="78"/>
      <c r="F18" s="78"/>
      <c r="G18" s="78"/>
      <c r="H18" s="78"/>
      <c r="I18" s="3" t="s">
        <v>20</v>
      </c>
      <c r="J18" s="9">
        <v>666.2</v>
      </c>
      <c r="K18" s="17">
        <v>4.3600000000000003</v>
      </c>
      <c r="L18" s="36">
        <f>J18*K18</f>
        <v>2904.6320000000005</v>
      </c>
    </row>
    <row r="19" spans="1:12" ht="32.25" customHeight="1">
      <c r="A19" s="41" t="s">
        <v>25</v>
      </c>
      <c r="B19" s="45" t="s">
        <v>26</v>
      </c>
      <c r="C19" s="4" t="s">
        <v>159</v>
      </c>
      <c r="D19" s="78" t="s">
        <v>27</v>
      </c>
      <c r="E19" s="78"/>
      <c r="F19" s="78"/>
      <c r="G19" s="78"/>
      <c r="H19" s="78"/>
      <c r="I19" s="3" t="s">
        <v>20</v>
      </c>
      <c r="J19" s="9">
        <v>666.2</v>
      </c>
      <c r="K19" s="17">
        <v>3.96</v>
      </c>
      <c r="L19" s="36">
        <f t="shared" ref="L19:L20" si="0">J19*K19</f>
        <v>2638.152</v>
      </c>
    </row>
    <row r="20" spans="1:12">
      <c r="A20" s="41" t="s">
        <v>28</v>
      </c>
      <c r="B20" s="45" t="s">
        <v>29</v>
      </c>
      <c r="C20" s="4" t="s">
        <v>159</v>
      </c>
      <c r="D20" s="78" t="s">
        <v>30</v>
      </c>
      <c r="E20" s="78"/>
      <c r="F20" s="78"/>
      <c r="G20" s="78"/>
      <c r="H20" s="78"/>
      <c r="I20" s="3" t="s">
        <v>20</v>
      </c>
      <c r="J20" s="9">
        <v>666.2</v>
      </c>
      <c r="K20" s="53">
        <v>15.47</v>
      </c>
      <c r="L20" s="36">
        <f t="shared" si="0"/>
        <v>10306.114000000001</v>
      </c>
    </row>
    <row r="21" spans="1:12" ht="15" customHeight="1">
      <c r="A21" s="40">
        <v>3</v>
      </c>
      <c r="B21" s="75" t="s">
        <v>157</v>
      </c>
      <c r="C21" s="76"/>
      <c r="D21" s="76"/>
      <c r="E21" s="76"/>
      <c r="F21" s="76"/>
      <c r="G21" s="76"/>
      <c r="H21" s="76"/>
      <c r="I21" s="76"/>
      <c r="J21" s="76"/>
      <c r="K21" s="76"/>
      <c r="L21" s="127">
        <f>L22+L23+L24+L25+L26</f>
        <v>2190.7799999999997</v>
      </c>
    </row>
    <row r="22" spans="1:12">
      <c r="A22" s="42" t="s">
        <v>31</v>
      </c>
      <c r="B22" s="46" t="s">
        <v>32</v>
      </c>
      <c r="C22" s="4" t="s">
        <v>159</v>
      </c>
      <c r="D22" s="77" t="s">
        <v>33</v>
      </c>
      <c r="E22" s="77"/>
      <c r="F22" s="77"/>
      <c r="G22" s="77"/>
      <c r="H22" s="77"/>
      <c r="I22" s="37" t="s">
        <v>155</v>
      </c>
      <c r="J22" s="37">
        <v>6</v>
      </c>
      <c r="K22" s="53">
        <v>217.88</v>
      </c>
      <c r="L22" s="36">
        <f>J22*K22</f>
        <v>1307.28</v>
      </c>
    </row>
    <row r="23" spans="1:12" ht="30" customHeight="1">
      <c r="A23" s="42" t="s">
        <v>34</v>
      </c>
      <c r="B23" s="46" t="s">
        <v>35</v>
      </c>
      <c r="C23" s="4" t="s">
        <v>159</v>
      </c>
      <c r="D23" s="81" t="s">
        <v>36</v>
      </c>
      <c r="E23" s="82"/>
      <c r="F23" s="82"/>
      <c r="G23" s="82"/>
      <c r="H23" s="101"/>
      <c r="I23" s="3" t="s">
        <v>20</v>
      </c>
      <c r="J23" s="37">
        <v>7.6</v>
      </c>
      <c r="K23" s="54">
        <v>74.680000000000007</v>
      </c>
      <c r="L23" s="36">
        <f t="shared" ref="L23:L26" si="1">J23*K23</f>
        <v>567.56799999999998</v>
      </c>
    </row>
    <row r="24" spans="1:12">
      <c r="A24" s="42" t="s">
        <v>37</v>
      </c>
      <c r="B24" s="46" t="s">
        <v>38</v>
      </c>
      <c r="C24" s="4" t="s">
        <v>159</v>
      </c>
      <c r="D24" s="81" t="s">
        <v>39</v>
      </c>
      <c r="E24" s="82"/>
      <c r="F24" s="82"/>
      <c r="G24" s="82"/>
      <c r="H24" s="101"/>
      <c r="I24" s="3" t="s">
        <v>20</v>
      </c>
      <c r="J24" s="37">
        <v>7.6</v>
      </c>
      <c r="K24" s="54">
        <v>5.4</v>
      </c>
      <c r="L24" s="36">
        <f t="shared" si="1"/>
        <v>41.04</v>
      </c>
    </row>
    <row r="25" spans="1:12">
      <c r="A25" s="42" t="s">
        <v>40</v>
      </c>
      <c r="B25" s="46" t="s">
        <v>41</v>
      </c>
      <c r="C25" s="4" t="s">
        <v>159</v>
      </c>
      <c r="D25" s="81" t="s">
        <v>42</v>
      </c>
      <c r="E25" s="82"/>
      <c r="F25" s="82"/>
      <c r="G25" s="82"/>
      <c r="H25" s="101"/>
      <c r="I25" s="3" t="s">
        <v>20</v>
      </c>
      <c r="J25" s="37">
        <v>7.6</v>
      </c>
      <c r="K25" s="54">
        <v>11.24</v>
      </c>
      <c r="L25" s="36">
        <f t="shared" si="1"/>
        <v>85.423999999999992</v>
      </c>
    </row>
    <row r="26" spans="1:12" ht="28.5" customHeight="1">
      <c r="A26" s="62" t="s">
        <v>43</v>
      </c>
      <c r="B26" s="63" t="s">
        <v>44</v>
      </c>
      <c r="C26" s="4" t="s">
        <v>159</v>
      </c>
      <c r="D26" s="79" t="s">
        <v>45</v>
      </c>
      <c r="E26" s="80"/>
      <c r="F26" s="80"/>
      <c r="G26" s="80"/>
      <c r="H26" s="80"/>
      <c r="I26" s="64" t="s">
        <v>20</v>
      </c>
      <c r="J26" s="65">
        <v>7.6</v>
      </c>
      <c r="K26" s="58">
        <v>24.93</v>
      </c>
      <c r="L26" s="66">
        <f t="shared" si="1"/>
        <v>189.46799999999999</v>
      </c>
    </row>
    <row r="27" spans="1:12" ht="15" customHeight="1">
      <c r="A27" s="40">
        <v>4</v>
      </c>
      <c r="B27" s="75" t="s">
        <v>46</v>
      </c>
      <c r="C27" s="76"/>
      <c r="D27" s="76"/>
      <c r="E27" s="76"/>
      <c r="F27" s="76"/>
      <c r="G27" s="76"/>
      <c r="H27" s="76"/>
      <c r="I27" s="76"/>
      <c r="J27" s="76"/>
      <c r="K27" s="76"/>
      <c r="L27" s="127">
        <f>SUM(L28:L38)</f>
        <v>23580.334400000003</v>
      </c>
    </row>
    <row r="28" spans="1:12">
      <c r="A28" s="41" t="s">
        <v>47</v>
      </c>
      <c r="B28" s="47" t="s">
        <v>48</v>
      </c>
      <c r="C28" s="4" t="s">
        <v>159</v>
      </c>
      <c r="D28" s="68" t="s">
        <v>49</v>
      </c>
      <c r="E28" s="69"/>
      <c r="F28" s="69"/>
      <c r="G28" s="69"/>
      <c r="H28" s="70"/>
      <c r="I28" s="5" t="s">
        <v>155</v>
      </c>
      <c r="J28" s="5">
        <v>4</v>
      </c>
      <c r="K28" s="53">
        <v>160.61000000000001</v>
      </c>
      <c r="L28" s="36">
        <f>J28*K28</f>
        <v>642.44000000000005</v>
      </c>
    </row>
    <row r="29" spans="1:12">
      <c r="A29" s="41" t="s">
        <v>50</v>
      </c>
      <c r="B29" s="47" t="s">
        <v>51</v>
      </c>
      <c r="C29" s="4" t="s">
        <v>159</v>
      </c>
      <c r="D29" s="71" t="s">
        <v>52</v>
      </c>
      <c r="E29" s="71"/>
      <c r="F29" s="71"/>
      <c r="G29" s="71"/>
      <c r="H29" s="71"/>
      <c r="I29" s="5" t="s">
        <v>155</v>
      </c>
      <c r="J29" s="5">
        <v>7</v>
      </c>
      <c r="K29" s="54">
        <v>443.55</v>
      </c>
      <c r="L29" s="36">
        <f t="shared" ref="L29:L73" si="2">J29*K29</f>
        <v>3104.85</v>
      </c>
    </row>
    <row r="30" spans="1:12" ht="30.75" customHeight="1">
      <c r="A30" s="41" t="s">
        <v>53</v>
      </c>
      <c r="B30" s="47" t="s">
        <v>54</v>
      </c>
      <c r="C30" s="4" t="s">
        <v>159</v>
      </c>
      <c r="D30" s="125" t="s">
        <v>55</v>
      </c>
      <c r="E30" s="125"/>
      <c r="F30" s="125"/>
      <c r="G30" s="125"/>
      <c r="H30" s="125"/>
      <c r="I30" s="5" t="s">
        <v>155</v>
      </c>
      <c r="J30" s="5">
        <v>7</v>
      </c>
      <c r="K30" s="55">
        <v>71.14</v>
      </c>
      <c r="L30" s="36">
        <f t="shared" si="2"/>
        <v>497.98</v>
      </c>
    </row>
    <row r="31" spans="1:12">
      <c r="A31" s="41" t="s">
        <v>56</v>
      </c>
      <c r="B31" s="47" t="s">
        <v>57</v>
      </c>
      <c r="C31" s="4" t="s">
        <v>159</v>
      </c>
      <c r="D31" s="68" t="s">
        <v>58</v>
      </c>
      <c r="E31" s="69"/>
      <c r="F31" s="69"/>
      <c r="G31" s="69"/>
      <c r="H31" s="70"/>
      <c r="I31" s="5" t="s">
        <v>20</v>
      </c>
      <c r="J31" s="5">
        <v>122.1</v>
      </c>
      <c r="K31" s="54">
        <v>29.94</v>
      </c>
      <c r="L31" s="36">
        <f t="shared" si="2"/>
        <v>3655.674</v>
      </c>
    </row>
    <row r="32" spans="1:12">
      <c r="A32" s="41" t="s">
        <v>59</v>
      </c>
      <c r="B32" s="47" t="s">
        <v>60</v>
      </c>
      <c r="C32" s="4" t="s">
        <v>159</v>
      </c>
      <c r="D32" s="77" t="s">
        <v>61</v>
      </c>
      <c r="E32" s="77"/>
      <c r="F32" s="77"/>
      <c r="G32" s="77"/>
      <c r="H32" s="77"/>
      <c r="I32" s="5" t="s">
        <v>93</v>
      </c>
      <c r="J32" s="5">
        <v>123.3</v>
      </c>
      <c r="K32" s="54">
        <v>11.98</v>
      </c>
      <c r="L32" s="36">
        <f t="shared" si="2"/>
        <v>1477.134</v>
      </c>
    </row>
    <row r="33" spans="1:12">
      <c r="A33" s="41" t="s">
        <v>62</v>
      </c>
      <c r="B33" s="46" t="s">
        <v>35</v>
      </c>
      <c r="C33" s="4" t="s">
        <v>159</v>
      </c>
      <c r="D33" s="81" t="s">
        <v>63</v>
      </c>
      <c r="E33" s="82"/>
      <c r="F33" s="82"/>
      <c r="G33" s="82"/>
      <c r="H33" s="101"/>
      <c r="I33" s="3" t="s">
        <v>20</v>
      </c>
      <c r="J33" s="37">
        <v>68.75</v>
      </c>
      <c r="K33" s="54">
        <v>74.680000000000007</v>
      </c>
      <c r="L33" s="36">
        <f t="shared" si="2"/>
        <v>5134.2500000000009</v>
      </c>
    </row>
    <row r="34" spans="1:12">
      <c r="A34" s="41" t="s">
        <v>64</v>
      </c>
      <c r="B34" s="46" t="s">
        <v>38</v>
      </c>
      <c r="C34" s="4" t="s">
        <v>159</v>
      </c>
      <c r="D34" s="81" t="s">
        <v>39</v>
      </c>
      <c r="E34" s="82"/>
      <c r="F34" s="82"/>
      <c r="G34" s="82"/>
      <c r="H34" s="101"/>
      <c r="I34" s="3" t="s">
        <v>20</v>
      </c>
      <c r="J34" s="37">
        <v>68.75</v>
      </c>
      <c r="K34" s="54">
        <v>5.4</v>
      </c>
      <c r="L34" s="36">
        <f t="shared" si="2"/>
        <v>371.25</v>
      </c>
    </row>
    <row r="35" spans="1:12">
      <c r="A35" s="41" t="s">
        <v>65</v>
      </c>
      <c r="B35" s="46" t="s">
        <v>41</v>
      </c>
      <c r="C35" s="4" t="s">
        <v>159</v>
      </c>
      <c r="D35" s="81" t="s">
        <v>42</v>
      </c>
      <c r="E35" s="82"/>
      <c r="F35" s="82"/>
      <c r="G35" s="82"/>
      <c r="H35" s="101"/>
      <c r="I35" s="3" t="s">
        <v>20</v>
      </c>
      <c r="J35" s="37">
        <v>68.75</v>
      </c>
      <c r="K35" s="54">
        <v>11.24</v>
      </c>
      <c r="L35" s="36">
        <f t="shared" si="2"/>
        <v>772.75</v>
      </c>
    </row>
    <row r="36" spans="1:12" ht="28.5" customHeight="1">
      <c r="A36" s="41" t="s">
        <v>66</v>
      </c>
      <c r="B36" s="46" t="s">
        <v>67</v>
      </c>
      <c r="C36" s="4" t="s">
        <v>159</v>
      </c>
      <c r="D36" s="81" t="s">
        <v>68</v>
      </c>
      <c r="E36" s="82"/>
      <c r="F36" s="82"/>
      <c r="G36" s="82"/>
      <c r="H36" s="82"/>
      <c r="I36" s="3" t="s">
        <v>20</v>
      </c>
      <c r="J36" s="37">
        <v>26.75</v>
      </c>
      <c r="K36" s="53">
        <v>76.3</v>
      </c>
      <c r="L36" s="36">
        <f t="shared" si="2"/>
        <v>2041.0249999999999</v>
      </c>
    </row>
    <row r="37" spans="1:12" ht="31.5" customHeight="1">
      <c r="A37" s="41" t="s">
        <v>69</v>
      </c>
      <c r="B37" s="46" t="s">
        <v>44</v>
      </c>
      <c r="C37" s="4" t="s">
        <v>159</v>
      </c>
      <c r="D37" s="81" t="s">
        <v>70</v>
      </c>
      <c r="E37" s="82"/>
      <c r="F37" s="82"/>
      <c r="G37" s="82"/>
      <c r="H37" s="82"/>
      <c r="I37" s="3" t="s">
        <v>20</v>
      </c>
      <c r="J37" s="37">
        <v>98.48</v>
      </c>
      <c r="K37" s="54">
        <v>24.93</v>
      </c>
      <c r="L37" s="36">
        <f t="shared" si="2"/>
        <v>2455.1064000000001</v>
      </c>
    </row>
    <row r="38" spans="1:12" ht="29.25" customHeight="1">
      <c r="A38" s="41" t="s">
        <v>71</v>
      </c>
      <c r="B38" s="46" t="s">
        <v>44</v>
      </c>
      <c r="C38" s="4" t="s">
        <v>159</v>
      </c>
      <c r="D38" s="81" t="s">
        <v>72</v>
      </c>
      <c r="E38" s="82"/>
      <c r="F38" s="82"/>
      <c r="G38" s="82"/>
      <c r="H38" s="82"/>
      <c r="I38" s="3" t="s">
        <v>20</v>
      </c>
      <c r="J38" s="37">
        <v>137.5</v>
      </c>
      <c r="K38" s="54">
        <v>24.93</v>
      </c>
      <c r="L38" s="36">
        <f t="shared" si="2"/>
        <v>3427.875</v>
      </c>
    </row>
    <row r="39" spans="1:12">
      <c r="A39" s="40">
        <v>5</v>
      </c>
      <c r="B39" s="94" t="s">
        <v>73</v>
      </c>
      <c r="C39" s="95"/>
      <c r="D39" s="95"/>
      <c r="E39" s="95"/>
      <c r="F39" s="95"/>
      <c r="G39" s="95"/>
      <c r="H39" s="95"/>
      <c r="I39" s="95"/>
      <c r="J39" s="95"/>
      <c r="K39" s="95"/>
      <c r="L39" s="61">
        <f>SUM(L40:L58)</f>
        <v>128370.516</v>
      </c>
    </row>
    <row r="40" spans="1:12" ht="30" customHeight="1">
      <c r="A40" s="41" t="s">
        <v>74</v>
      </c>
      <c r="B40" s="47" t="s">
        <v>75</v>
      </c>
      <c r="C40" s="4" t="s">
        <v>159</v>
      </c>
      <c r="D40" s="67" t="s">
        <v>76</v>
      </c>
      <c r="E40" s="67"/>
      <c r="F40" s="67"/>
      <c r="G40" s="67"/>
      <c r="H40" s="67"/>
      <c r="I40" s="3" t="s">
        <v>20</v>
      </c>
      <c r="J40" s="5">
        <v>152</v>
      </c>
      <c r="K40" s="55">
        <v>271.61</v>
      </c>
      <c r="L40" s="36">
        <f t="shared" si="2"/>
        <v>41284.720000000001</v>
      </c>
    </row>
    <row r="41" spans="1:12" ht="30" customHeight="1">
      <c r="A41" s="41" t="s">
        <v>77</v>
      </c>
      <c r="B41" s="47" t="s">
        <v>78</v>
      </c>
      <c r="C41" s="4" t="s">
        <v>159</v>
      </c>
      <c r="D41" s="67" t="s">
        <v>79</v>
      </c>
      <c r="E41" s="67"/>
      <c r="F41" s="67"/>
      <c r="G41" s="67"/>
      <c r="H41" s="67"/>
      <c r="I41" s="5" t="s">
        <v>80</v>
      </c>
      <c r="J41" s="5">
        <v>4</v>
      </c>
      <c r="K41" s="58">
        <v>1189.5999999999999</v>
      </c>
      <c r="L41" s="36">
        <f t="shared" si="2"/>
        <v>4758.3999999999996</v>
      </c>
    </row>
    <row r="42" spans="1:12" ht="30" customHeight="1">
      <c r="A42" s="41" t="s">
        <v>81</v>
      </c>
      <c r="B42" s="49" t="s">
        <v>82</v>
      </c>
      <c r="C42" s="4" t="s">
        <v>159</v>
      </c>
      <c r="D42" s="100" t="s">
        <v>83</v>
      </c>
      <c r="E42" s="100"/>
      <c r="F42" s="100"/>
      <c r="G42" s="100"/>
      <c r="H42" s="100"/>
      <c r="I42" s="39" t="s">
        <v>84</v>
      </c>
      <c r="J42" s="39">
        <v>235</v>
      </c>
      <c r="K42" s="60">
        <v>4.2300000000000004</v>
      </c>
      <c r="L42" s="36">
        <f t="shared" si="2"/>
        <v>994.05000000000007</v>
      </c>
    </row>
    <row r="43" spans="1:12" ht="29.25" customHeight="1">
      <c r="A43" s="41" t="s">
        <v>85</v>
      </c>
      <c r="B43" s="47" t="s">
        <v>86</v>
      </c>
      <c r="C43" s="4" t="s">
        <v>159</v>
      </c>
      <c r="D43" s="67" t="s">
        <v>87</v>
      </c>
      <c r="E43" s="67"/>
      <c r="F43" s="67"/>
      <c r="G43" s="67"/>
      <c r="H43" s="67"/>
      <c r="I43" s="5" t="s">
        <v>80</v>
      </c>
      <c r="J43" s="5">
        <v>4</v>
      </c>
      <c r="K43" s="55">
        <v>29.86</v>
      </c>
      <c r="L43" s="36">
        <f t="shared" si="2"/>
        <v>119.44</v>
      </c>
    </row>
    <row r="44" spans="1:12" ht="32.25" customHeight="1">
      <c r="A44" s="41" t="s">
        <v>88</v>
      </c>
      <c r="B44" s="47" t="s">
        <v>89</v>
      </c>
      <c r="C44" s="4" t="s">
        <v>159</v>
      </c>
      <c r="D44" s="67" t="s">
        <v>90</v>
      </c>
      <c r="E44" s="67"/>
      <c r="F44" s="67"/>
      <c r="G44" s="67"/>
      <c r="H44" s="67"/>
      <c r="I44" s="5" t="s">
        <v>84</v>
      </c>
      <c r="J44" s="5">
        <v>117.5</v>
      </c>
      <c r="K44" s="55">
        <v>18.3</v>
      </c>
      <c r="L44" s="36">
        <f t="shared" si="2"/>
        <v>2150.25</v>
      </c>
    </row>
    <row r="45" spans="1:12">
      <c r="A45" s="41" t="s">
        <v>91</v>
      </c>
      <c r="B45" s="47" t="s">
        <v>60</v>
      </c>
      <c r="C45" s="4" t="s">
        <v>159</v>
      </c>
      <c r="D45" s="71" t="s">
        <v>92</v>
      </c>
      <c r="E45" s="71"/>
      <c r="F45" s="71"/>
      <c r="G45" s="71"/>
      <c r="H45" s="71"/>
      <c r="I45" s="5" t="s">
        <v>93</v>
      </c>
      <c r="J45" s="5">
        <v>175</v>
      </c>
      <c r="K45" s="55">
        <v>11.98</v>
      </c>
      <c r="L45" s="36">
        <f t="shared" si="2"/>
        <v>2096.5</v>
      </c>
    </row>
    <row r="46" spans="1:12">
      <c r="A46" s="41" t="s">
        <v>94</v>
      </c>
      <c r="B46" s="47" t="s">
        <v>48</v>
      </c>
      <c r="C46" s="4" t="s">
        <v>159</v>
      </c>
      <c r="D46" s="68" t="s">
        <v>49</v>
      </c>
      <c r="E46" s="69"/>
      <c r="F46" s="69"/>
      <c r="G46" s="69"/>
      <c r="H46" s="70"/>
      <c r="I46" s="5" t="s">
        <v>155</v>
      </c>
      <c r="J46" s="39">
        <v>10.35</v>
      </c>
      <c r="K46" s="55">
        <v>160.61000000000001</v>
      </c>
      <c r="L46" s="36">
        <f t="shared" si="2"/>
        <v>1662.3135</v>
      </c>
    </row>
    <row r="47" spans="1:12">
      <c r="A47" s="41" t="s">
        <v>95</v>
      </c>
      <c r="B47" s="49" t="s">
        <v>96</v>
      </c>
      <c r="C47" s="4" t="s">
        <v>159</v>
      </c>
      <c r="D47" s="81" t="s">
        <v>97</v>
      </c>
      <c r="E47" s="82"/>
      <c r="F47" s="82"/>
      <c r="G47" s="82"/>
      <c r="H47" s="101"/>
      <c r="I47" s="39" t="s">
        <v>84</v>
      </c>
      <c r="J47" s="39">
        <v>26</v>
      </c>
      <c r="K47" s="56">
        <v>181.3</v>
      </c>
      <c r="L47" s="36">
        <f t="shared" si="2"/>
        <v>4713.8</v>
      </c>
    </row>
    <row r="48" spans="1:12">
      <c r="A48" s="41" t="s">
        <v>98</v>
      </c>
      <c r="B48" s="47" t="s">
        <v>51</v>
      </c>
      <c r="C48" s="4" t="s">
        <v>159</v>
      </c>
      <c r="D48" s="71" t="s">
        <v>99</v>
      </c>
      <c r="E48" s="71"/>
      <c r="F48" s="71"/>
      <c r="G48" s="71"/>
      <c r="H48" s="71"/>
      <c r="I48" s="5" t="s">
        <v>155</v>
      </c>
      <c r="J48" s="5">
        <v>17.25</v>
      </c>
      <c r="K48" s="55">
        <v>443.55</v>
      </c>
      <c r="L48" s="36">
        <f t="shared" si="2"/>
        <v>7651.2375000000002</v>
      </c>
    </row>
    <row r="49" spans="1:12" ht="30" customHeight="1">
      <c r="A49" s="41" t="s">
        <v>100</v>
      </c>
      <c r="B49" s="47" t="s">
        <v>54</v>
      </c>
      <c r="C49" s="4" t="s">
        <v>159</v>
      </c>
      <c r="D49" s="125" t="s">
        <v>55</v>
      </c>
      <c r="E49" s="125"/>
      <c r="F49" s="125"/>
      <c r="G49" s="125"/>
      <c r="H49" s="125"/>
      <c r="I49" s="5" t="s">
        <v>155</v>
      </c>
      <c r="J49" s="5">
        <v>17.25</v>
      </c>
      <c r="K49" s="55">
        <v>71.14</v>
      </c>
      <c r="L49" s="36">
        <f t="shared" si="2"/>
        <v>1227.165</v>
      </c>
    </row>
    <row r="50" spans="1:12">
      <c r="A50" s="41" t="s">
        <v>101</v>
      </c>
      <c r="B50" s="47" t="s">
        <v>57</v>
      </c>
      <c r="C50" s="4" t="s">
        <v>159</v>
      </c>
      <c r="D50" s="68" t="s">
        <v>58</v>
      </c>
      <c r="E50" s="69"/>
      <c r="F50" s="69"/>
      <c r="G50" s="69"/>
      <c r="H50" s="70"/>
      <c r="I50" s="5" t="s">
        <v>20</v>
      </c>
      <c r="J50" s="5">
        <v>345</v>
      </c>
      <c r="K50" s="55">
        <v>29.94</v>
      </c>
      <c r="L50" s="36">
        <f t="shared" si="2"/>
        <v>10329.300000000001</v>
      </c>
    </row>
    <row r="51" spans="1:12" ht="28.5" customHeight="1">
      <c r="A51" s="41" t="s">
        <v>102</v>
      </c>
      <c r="B51" s="47" t="s">
        <v>103</v>
      </c>
      <c r="C51" s="4" t="s">
        <v>159</v>
      </c>
      <c r="D51" s="68" t="s">
        <v>104</v>
      </c>
      <c r="E51" s="69"/>
      <c r="F51" s="69"/>
      <c r="G51" s="69"/>
      <c r="H51" s="70"/>
      <c r="I51" s="5" t="s">
        <v>84</v>
      </c>
      <c r="J51" s="5">
        <v>280</v>
      </c>
      <c r="K51" s="55">
        <v>8.69</v>
      </c>
      <c r="L51" s="36">
        <f t="shared" si="2"/>
        <v>2433.1999999999998</v>
      </c>
    </row>
    <row r="52" spans="1:12">
      <c r="A52" s="41" t="s">
        <v>105</v>
      </c>
      <c r="B52" s="46" t="s">
        <v>35</v>
      </c>
      <c r="C52" s="4" t="s">
        <v>159</v>
      </c>
      <c r="D52" s="81" t="s">
        <v>36</v>
      </c>
      <c r="E52" s="82"/>
      <c r="F52" s="82"/>
      <c r="G52" s="82"/>
      <c r="H52" s="101"/>
      <c r="I52" s="3" t="s">
        <v>20</v>
      </c>
      <c r="J52" s="5">
        <v>57</v>
      </c>
      <c r="K52" s="38">
        <v>74.680000000000007</v>
      </c>
      <c r="L52" s="36">
        <f t="shared" si="2"/>
        <v>4256.76</v>
      </c>
    </row>
    <row r="53" spans="1:12">
      <c r="A53" s="41" t="s">
        <v>106</v>
      </c>
      <c r="B53" s="46" t="s">
        <v>38</v>
      </c>
      <c r="C53" s="4" t="s">
        <v>159</v>
      </c>
      <c r="D53" s="81" t="s">
        <v>39</v>
      </c>
      <c r="E53" s="82"/>
      <c r="F53" s="82"/>
      <c r="G53" s="82"/>
      <c r="H53" s="101"/>
      <c r="I53" s="3" t="s">
        <v>20</v>
      </c>
      <c r="J53" s="5">
        <v>57</v>
      </c>
      <c r="K53" s="38">
        <v>5.4</v>
      </c>
      <c r="L53" s="36">
        <f t="shared" si="2"/>
        <v>307.8</v>
      </c>
    </row>
    <row r="54" spans="1:12">
      <c r="A54" s="41" t="s">
        <v>107</v>
      </c>
      <c r="B54" s="46" t="s">
        <v>41</v>
      </c>
      <c r="C54" s="4" t="s">
        <v>159</v>
      </c>
      <c r="D54" s="81" t="s">
        <v>42</v>
      </c>
      <c r="E54" s="82"/>
      <c r="F54" s="82"/>
      <c r="G54" s="82"/>
      <c r="H54" s="101"/>
      <c r="I54" s="3" t="s">
        <v>20</v>
      </c>
      <c r="J54" s="5">
        <v>57</v>
      </c>
      <c r="K54" s="38">
        <v>11.24</v>
      </c>
      <c r="L54" s="36">
        <f t="shared" si="2"/>
        <v>640.68000000000006</v>
      </c>
    </row>
    <row r="55" spans="1:12" ht="27.75" customHeight="1">
      <c r="A55" s="41" t="s">
        <v>108</v>
      </c>
      <c r="B55" s="46" t="s">
        <v>67</v>
      </c>
      <c r="C55" s="4" t="s">
        <v>159</v>
      </c>
      <c r="D55" s="81" t="s">
        <v>68</v>
      </c>
      <c r="E55" s="82"/>
      <c r="F55" s="82"/>
      <c r="G55" s="82"/>
      <c r="H55" s="82"/>
      <c r="I55" s="3" t="s">
        <v>20</v>
      </c>
      <c r="J55" s="37">
        <v>45.6</v>
      </c>
      <c r="K55" s="38">
        <v>76.3</v>
      </c>
      <c r="L55" s="36">
        <f t="shared" si="2"/>
        <v>3479.28</v>
      </c>
    </row>
    <row r="56" spans="1:12" ht="29.25" customHeight="1">
      <c r="A56" s="41" t="s">
        <v>109</v>
      </c>
      <c r="B56" s="46" t="s">
        <v>44</v>
      </c>
      <c r="C56" s="4" t="s">
        <v>159</v>
      </c>
      <c r="D56" s="81" t="s">
        <v>110</v>
      </c>
      <c r="E56" s="82"/>
      <c r="F56" s="82"/>
      <c r="G56" s="82"/>
      <c r="H56" s="82"/>
      <c r="I56" s="3" t="s">
        <v>20</v>
      </c>
      <c r="J56" s="5">
        <v>114</v>
      </c>
      <c r="K56" s="38">
        <v>24.93</v>
      </c>
      <c r="L56" s="36">
        <f t="shared" si="2"/>
        <v>2842.02</v>
      </c>
    </row>
    <row r="57" spans="1:12" ht="30" customHeight="1">
      <c r="A57" s="41" t="s">
        <v>111</v>
      </c>
      <c r="B57" s="47" t="s">
        <v>112</v>
      </c>
      <c r="C57" s="4" t="s">
        <v>159</v>
      </c>
      <c r="D57" s="68" t="s">
        <v>113</v>
      </c>
      <c r="E57" s="69"/>
      <c r="F57" s="69"/>
      <c r="G57" s="69"/>
      <c r="H57" s="70"/>
      <c r="I57" s="37" t="s">
        <v>20</v>
      </c>
      <c r="J57" s="5">
        <v>345</v>
      </c>
      <c r="K57" s="55">
        <v>102.84</v>
      </c>
      <c r="L57" s="36">
        <f t="shared" si="2"/>
        <v>35479.800000000003</v>
      </c>
    </row>
    <row r="58" spans="1:12">
      <c r="A58" s="41" t="s">
        <v>114</v>
      </c>
      <c r="B58" s="47" t="s">
        <v>115</v>
      </c>
      <c r="C58" s="4" t="s">
        <v>159</v>
      </c>
      <c r="D58" s="72" t="s">
        <v>116</v>
      </c>
      <c r="E58" s="73"/>
      <c r="F58" s="73"/>
      <c r="G58" s="73"/>
      <c r="H58" s="74"/>
      <c r="I58" s="37" t="s">
        <v>117</v>
      </c>
      <c r="J58" s="5">
        <v>1</v>
      </c>
      <c r="K58" s="55">
        <v>1943.8</v>
      </c>
      <c r="L58" s="36">
        <f t="shared" si="2"/>
        <v>1943.8</v>
      </c>
    </row>
    <row r="59" spans="1:12" ht="15" customHeight="1">
      <c r="A59" s="40">
        <v>6</v>
      </c>
      <c r="B59" s="75" t="s">
        <v>118</v>
      </c>
      <c r="C59" s="76"/>
      <c r="D59" s="76"/>
      <c r="E59" s="76"/>
      <c r="F59" s="76"/>
      <c r="G59" s="76"/>
      <c r="H59" s="76"/>
      <c r="I59" s="76"/>
      <c r="J59" s="76"/>
      <c r="K59" s="76"/>
      <c r="L59" s="61">
        <f>SUM(L60:L64)</f>
        <v>36911.5334</v>
      </c>
    </row>
    <row r="60" spans="1:12">
      <c r="A60" s="43" t="s">
        <v>119</v>
      </c>
      <c r="B60" s="45" t="s">
        <v>120</v>
      </c>
      <c r="C60" s="4" t="s">
        <v>159</v>
      </c>
      <c r="D60" s="126" t="s">
        <v>121</v>
      </c>
      <c r="E60" s="126"/>
      <c r="F60" s="126"/>
      <c r="G60" s="126"/>
      <c r="H60" s="126"/>
      <c r="I60" s="5" t="s">
        <v>84</v>
      </c>
      <c r="J60" s="3">
        <v>208</v>
      </c>
      <c r="K60" s="17">
        <v>53.44</v>
      </c>
      <c r="L60" s="36">
        <f t="shared" si="2"/>
        <v>11115.52</v>
      </c>
    </row>
    <row r="61" spans="1:12" ht="44.25" customHeight="1">
      <c r="A61" s="43" t="s">
        <v>122</v>
      </c>
      <c r="B61" s="45" t="s">
        <v>123</v>
      </c>
      <c r="C61" s="4" t="s">
        <v>159</v>
      </c>
      <c r="D61" s="71" t="s">
        <v>124</v>
      </c>
      <c r="E61" s="71"/>
      <c r="F61" s="71"/>
      <c r="G61" s="71"/>
      <c r="H61" s="71"/>
      <c r="I61" s="3" t="s">
        <v>20</v>
      </c>
      <c r="J61" s="3">
        <v>198.64</v>
      </c>
      <c r="K61" s="17">
        <v>107.06</v>
      </c>
      <c r="L61" s="36">
        <f t="shared" si="2"/>
        <v>21266.398399999998</v>
      </c>
    </row>
    <row r="62" spans="1:12">
      <c r="A62" s="43" t="s">
        <v>126</v>
      </c>
      <c r="B62" s="46" t="s">
        <v>32</v>
      </c>
      <c r="C62" s="4" t="s">
        <v>159</v>
      </c>
      <c r="D62" s="77" t="s">
        <v>33</v>
      </c>
      <c r="E62" s="77"/>
      <c r="F62" s="77"/>
      <c r="G62" s="77"/>
      <c r="H62" s="77"/>
      <c r="I62" s="37" t="s">
        <v>155</v>
      </c>
      <c r="J62" s="37">
        <v>1.5</v>
      </c>
      <c r="K62" s="38">
        <v>217.88</v>
      </c>
      <c r="L62" s="36">
        <f t="shared" si="2"/>
        <v>326.82</v>
      </c>
    </row>
    <row r="63" spans="1:12" ht="32.25" customHeight="1">
      <c r="A63" s="43" t="s">
        <v>127</v>
      </c>
      <c r="B63" s="45" t="s">
        <v>128</v>
      </c>
      <c r="C63" s="4" t="s">
        <v>159</v>
      </c>
      <c r="D63" s="71" t="s">
        <v>129</v>
      </c>
      <c r="E63" s="71"/>
      <c r="F63" s="71"/>
      <c r="G63" s="71"/>
      <c r="H63" s="71"/>
      <c r="I63" s="3" t="s">
        <v>20</v>
      </c>
      <c r="J63" s="3">
        <v>25.1</v>
      </c>
      <c r="K63" s="17">
        <v>141.05000000000001</v>
      </c>
      <c r="L63" s="36">
        <f t="shared" si="2"/>
        <v>3540.3550000000005</v>
      </c>
    </row>
    <row r="64" spans="1:12">
      <c r="A64" s="43" t="s">
        <v>130</v>
      </c>
      <c r="B64" s="45" t="s">
        <v>131</v>
      </c>
      <c r="C64" s="59" t="s">
        <v>132</v>
      </c>
      <c r="D64" s="96" t="s">
        <v>133</v>
      </c>
      <c r="E64" s="96"/>
      <c r="F64" s="96"/>
      <c r="G64" s="96"/>
      <c r="H64" s="96"/>
      <c r="I64" s="3" t="s">
        <v>80</v>
      </c>
      <c r="J64" s="3">
        <v>2</v>
      </c>
      <c r="K64" s="17">
        <v>331.22</v>
      </c>
      <c r="L64" s="36">
        <f t="shared" si="2"/>
        <v>662.44</v>
      </c>
    </row>
    <row r="65" spans="1:12">
      <c r="A65" s="40">
        <v>7</v>
      </c>
      <c r="B65" s="92" t="s">
        <v>134</v>
      </c>
      <c r="C65" s="93"/>
      <c r="D65" s="93"/>
      <c r="E65" s="93"/>
      <c r="F65" s="93"/>
      <c r="G65" s="93"/>
      <c r="H65" s="93"/>
      <c r="I65" s="93"/>
      <c r="J65" s="93"/>
      <c r="K65" s="93"/>
      <c r="L65" s="61">
        <f>SUM(L66:L71)</f>
        <v>23867.439999999995</v>
      </c>
    </row>
    <row r="66" spans="1:12" ht="29.25" customHeight="1">
      <c r="A66" s="42" t="s">
        <v>135</v>
      </c>
      <c r="B66" s="46" t="s">
        <v>136</v>
      </c>
      <c r="C66" s="4" t="s">
        <v>159</v>
      </c>
      <c r="D66" s="97" t="s">
        <v>137</v>
      </c>
      <c r="E66" s="98"/>
      <c r="F66" s="98"/>
      <c r="G66" s="98"/>
      <c r="H66" s="99"/>
      <c r="I66" s="37" t="s">
        <v>80</v>
      </c>
      <c r="J66" s="37">
        <v>8</v>
      </c>
      <c r="K66" s="57">
        <v>815.12</v>
      </c>
      <c r="L66" s="36">
        <f t="shared" si="2"/>
        <v>6520.96</v>
      </c>
    </row>
    <row r="67" spans="1:12" ht="29.25" customHeight="1">
      <c r="A67" s="42" t="s">
        <v>138</v>
      </c>
      <c r="B67" s="46" t="s">
        <v>139</v>
      </c>
      <c r="C67" s="4" t="s">
        <v>159</v>
      </c>
      <c r="D67" s="97" t="s">
        <v>140</v>
      </c>
      <c r="E67" s="98"/>
      <c r="F67" s="98"/>
      <c r="G67" s="98"/>
      <c r="H67" s="99"/>
      <c r="I67" s="37" t="s">
        <v>80</v>
      </c>
      <c r="J67" s="37">
        <v>16</v>
      </c>
      <c r="K67" s="57">
        <v>128.22</v>
      </c>
      <c r="L67" s="36">
        <f t="shared" si="2"/>
        <v>2051.52</v>
      </c>
    </row>
    <row r="68" spans="1:12" ht="33.75" customHeight="1">
      <c r="A68" s="42" t="s">
        <v>141</v>
      </c>
      <c r="B68" s="46" t="s">
        <v>142</v>
      </c>
      <c r="C68" s="4" t="s">
        <v>159</v>
      </c>
      <c r="D68" s="100" t="s">
        <v>143</v>
      </c>
      <c r="E68" s="100"/>
      <c r="F68" s="100"/>
      <c r="G68" s="100"/>
      <c r="H68" s="100"/>
      <c r="I68" s="37" t="s">
        <v>80</v>
      </c>
      <c r="J68" s="37">
        <v>16</v>
      </c>
      <c r="K68" s="57">
        <v>544.16999999999996</v>
      </c>
      <c r="L68" s="36">
        <f t="shared" si="2"/>
        <v>8706.7199999999993</v>
      </c>
    </row>
    <row r="69" spans="1:12" ht="29.25" customHeight="1">
      <c r="A69" s="42" t="s">
        <v>144</v>
      </c>
      <c r="B69" s="20" t="s">
        <v>145</v>
      </c>
      <c r="C69" s="4" t="s">
        <v>159</v>
      </c>
      <c r="D69" s="67" t="s">
        <v>83</v>
      </c>
      <c r="E69" s="67"/>
      <c r="F69" s="67"/>
      <c r="G69" s="67"/>
      <c r="H69" s="67"/>
      <c r="I69" s="37" t="s">
        <v>84</v>
      </c>
      <c r="J69" s="37">
        <v>520</v>
      </c>
      <c r="K69" s="55">
        <v>3.29</v>
      </c>
      <c r="L69" s="36">
        <f t="shared" si="2"/>
        <v>1710.8</v>
      </c>
    </row>
    <row r="70" spans="1:12" ht="33" customHeight="1">
      <c r="A70" s="42" t="s">
        <v>146</v>
      </c>
      <c r="B70" s="47" t="s">
        <v>86</v>
      </c>
      <c r="C70" s="4" t="s">
        <v>159</v>
      </c>
      <c r="D70" s="67" t="s">
        <v>87</v>
      </c>
      <c r="E70" s="67"/>
      <c r="F70" s="67"/>
      <c r="G70" s="67"/>
      <c r="H70" s="67"/>
      <c r="I70" s="5" t="s">
        <v>80</v>
      </c>
      <c r="J70" s="37">
        <v>4</v>
      </c>
      <c r="K70" s="55">
        <v>29.86</v>
      </c>
      <c r="L70" s="36">
        <f t="shared" si="2"/>
        <v>119.44</v>
      </c>
    </row>
    <row r="71" spans="1:12" ht="30" customHeight="1">
      <c r="A71" s="42" t="s">
        <v>147</v>
      </c>
      <c r="B71" s="47" t="s">
        <v>89</v>
      </c>
      <c r="C71" s="4" t="s">
        <v>159</v>
      </c>
      <c r="D71" s="67" t="s">
        <v>90</v>
      </c>
      <c r="E71" s="67"/>
      <c r="F71" s="67"/>
      <c r="G71" s="67"/>
      <c r="H71" s="67"/>
      <c r="I71" s="37" t="s">
        <v>84</v>
      </c>
      <c r="J71" s="37">
        <v>260</v>
      </c>
      <c r="K71" s="55">
        <v>18.3</v>
      </c>
      <c r="L71" s="36">
        <f t="shared" si="2"/>
        <v>4758</v>
      </c>
    </row>
    <row r="72" spans="1:12" ht="15" customHeight="1">
      <c r="A72" s="40">
        <v>8</v>
      </c>
      <c r="B72" s="94" t="s">
        <v>148</v>
      </c>
      <c r="C72" s="95"/>
      <c r="D72" s="95"/>
      <c r="E72" s="95"/>
      <c r="F72" s="95"/>
      <c r="G72" s="95"/>
      <c r="H72" s="95"/>
      <c r="I72" s="95"/>
      <c r="J72" s="95"/>
      <c r="K72" s="95"/>
      <c r="L72" s="61">
        <f>L73</f>
        <v>7867.822000000001</v>
      </c>
    </row>
    <row r="73" spans="1:12">
      <c r="A73" s="41" t="s">
        <v>156</v>
      </c>
      <c r="B73" s="48" t="s">
        <v>149</v>
      </c>
      <c r="C73" s="4" t="s">
        <v>159</v>
      </c>
      <c r="D73" s="71" t="s">
        <v>150</v>
      </c>
      <c r="E73" s="71"/>
      <c r="F73" s="71"/>
      <c r="G73" s="71"/>
      <c r="H73" s="71"/>
      <c r="I73" s="5" t="s">
        <v>125</v>
      </c>
      <c r="J73" s="10">
        <v>666.2</v>
      </c>
      <c r="K73" s="18">
        <v>11.81</v>
      </c>
      <c r="L73" s="36">
        <f t="shared" si="2"/>
        <v>7867.822000000001</v>
      </c>
    </row>
    <row r="74" spans="1:12">
      <c r="A74" s="26"/>
      <c r="B74" s="6"/>
      <c r="C74" s="6"/>
      <c r="D74" s="7"/>
      <c r="E74" s="7"/>
      <c r="F74" s="7"/>
      <c r="G74" s="7"/>
      <c r="H74" s="7"/>
      <c r="I74" s="8"/>
      <c r="J74" s="87" t="s">
        <v>151</v>
      </c>
      <c r="K74" s="88"/>
      <c r="L74" s="13">
        <f>SUM(L72,L65,L59,L39,L27,L21,L17,L15)</f>
        <v>247329.72380000001</v>
      </c>
    </row>
    <row r="75" spans="1:12" ht="24" customHeight="1">
      <c r="A75" s="91"/>
      <c r="B75" s="91"/>
      <c r="C75" s="91"/>
      <c r="D75" s="91"/>
      <c r="E75" s="91"/>
      <c r="F75" s="7"/>
      <c r="G75" s="7"/>
      <c r="H75" s="7"/>
      <c r="I75" s="8"/>
      <c r="J75" s="85" t="s">
        <v>161</v>
      </c>
      <c r="K75" s="86"/>
      <c r="L75" s="12">
        <f>L74*1.196</f>
        <v>295806.34966479999</v>
      </c>
    </row>
    <row r="76" spans="1:12" ht="20.25" customHeight="1">
      <c r="A76" s="91"/>
      <c r="B76" s="91"/>
      <c r="C76" s="91"/>
      <c r="D76" s="91"/>
      <c r="E76" s="91"/>
      <c r="F76" s="7"/>
      <c r="G76" s="7"/>
      <c r="H76" s="7"/>
      <c r="I76" s="8"/>
      <c r="J76" s="6"/>
      <c r="K76" s="19"/>
      <c r="L76" s="14"/>
    </row>
    <row r="77" spans="1:12" ht="27" customHeight="1">
      <c r="A77" s="91"/>
      <c r="B77" s="91"/>
      <c r="C77" s="91"/>
      <c r="D77" s="91"/>
      <c r="E77" s="91"/>
      <c r="F77" s="1"/>
      <c r="G77" s="90" t="s">
        <v>160</v>
      </c>
      <c r="H77" s="90"/>
      <c r="I77" s="90"/>
      <c r="J77" s="90"/>
      <c r="K77" s="90"/>
      <c r="L77" s="90"/>
    </row>
    <row r="78" spans="1:12">
      <c r="A78" s="1"/>
      <c r="B78" s="89" t="s">
        <v>152</v>
      </c>
      <c r="C78" s="89"/>
      <c r="D78" s="89"/>
      <c r="E78" s="1"/>
      <c r="F78" s="1"/>
      <c r="G78" s="1"/>
      <c r="H78" s="1"/>
      <c r="I78" s="1"/>
      <c r="J78" s="83"/>
      <c r="K78" s="84"/>
      <c r="L78" s="16"/>
    </row>
    <row r="79" spans="1:12">
      <c r="A79" s="1"/>
      <c r="B79" s="90" t="s">
        <v>153</v>
      </c>
      <c r="C79" s="90"/>
      <c r="D79" s="90"/>
      <c r="E79" s="1"/>
      <c r="F79" s="1"/>
      <c r="G79" s="1"/>
      <c r="H79" s="1"/>
      <c r="I79" s="1"/>
      <c r="J79" s="11"/>
      <c r="K79" s="16"/>
      <c r="L79" s="15"/>
    </row>
    <row r="80" spans="1:12">
      <c r="A80" s="1"/>
      <c r="B80" s="90" t="s">
        <v>154</v>
      </c>
      <c r="C80" s="90"/>
      <c r="D80" s="90"/>
      <c r="E80" s="1"/>
      <c r="F80" s="1"/>
      <c r="G80" s="1"/>
      <c r="H80" s="1"/>
      <c r="I80" s="1"/>
      <c r="J80" s="1"/>
      <c r="K80" s="1"/>
      <c r="L80" s="1"/>
    </row>
  </sheetData>
  <mergeCells count="79">
    <mergeCell ref="B13:L13"/>
    <mergeCell ref="D22:H22"/>
    <mergeCell ref="D29:H29"/>
    <mergeCell ref="D30:H30"/>
    <mergeCell ref="B39:K39"/>
    <mergeCell ref="B17:K17"/>
    <mergeCell ref="B15:K15"/>
    <mergeCell ref="D31:H31"/>
    <mergeCell ref="D32:H32"/>
    <mergeCell ref="D36:H36"/>
    <mergeCell ref="D33:H33"/>
    <mergeCell ref="D34:H34"/>
    <mergeCell ref="D23:H23"/>
    <mergeCell ref="D24:H24"/>
    <mergeCell ref="D25:H25"/>
    <mergeCell ref="D28:H28"/>
    <mergeCell ref="B1:L1"/>
    <mergeCell ref="B2:L2"/>
    <mergeCell ref="B3:L3"/>
    <mergeCell ref="B4:L4"/>
    <mergeCell ref="D12:H12"/>
    <mergeCell ref="B5:L5"/>
    <mergeCell ref="B6:L6"/>
    <mergeCell ref="A7:L7"/>
    <mergeCell ref="A8:L8"/>
    <mergeCell ref="A10:L10"/>
    <mergeCell ref="A9:L9"/>
    <mergeCell ref="B79:D79"/>
    <mergeCell ref="B80:D80"/>
    <mergeCell ref="D16:H16"/>
    <mergeCell ref="D20:H20"/>
    <mergeCell ref="D18:H18"/>
    <mergeCell ref="D73:H73"/>
    <mergeCell ref="D38:H38"/>
    <mergeCell ref="D35:H35"/>
    <mergeCell ref="D42:H42"/>
    <mergeCell ref="D57:H57"/>
    <mergeCell ref="D56:H56"/>
    <mergeCell ref="D52:H52"/>
    <mergeCell ref="D53:H53"/>
    <mergeCell ref="D54:H54"/>
    <mergeCell ref="D50:H50"/>
    <mergeCell ref="D55:H55"/>
    <mergeCell ref="J78:K78"/>
    <mergeCell ref="D63:H63"/>
    <mergeCell ref="J75:K75"/>
    <mergeCell ref="J74:K74"/>
    <mergeCell ref="B78:D78"/>
    <mergeCell ref="G77:L77"/>
    <mergeCell ref="A75:E77"/>
    <mergeCell ref="B65:K65"/>
    <mergeCell ref="B72:K72"/>
    <mergeCell ref="D64:H64"/>
    <mergeCell ref="D66:H66"/>
    <mergeCell ref="D71:H71"/>
    <mergeCell ref="D68:H68"/>
    <mergeCell ref="D70:H70"/>
    <mergeCell ref="D69:H69"/>
    <mergeCell ref="D67:H67"/>
    <mergeCell ref="D62:H62"/>
    <mergeCell ref="D19:H19"/>
    <mergeCell ref="D26:H26"/>
    <mergeCell ref="B27:K27"/>
    <mergeCell ref="B21:K21"/>
    <mergeCell ref="D37:H37"/>
    <mergeCell ref="D47:H47"/>
    <mergeCell ref="D60:H60"/>
    <mergeCell ref="D48:H48"/>
    <mergeCell ref="D45:H45"/>
    <mergeCell ref="D49:H49"/>
    <mergeCell ref="D51:H51"/>
    <mergeCell ref="D40:H40"/>
    <mergeCell ref="D43:H43"/>
    <mergeCell ref="D44:H44"/>
    <mergeCell ref="D46:H46"/>
    <mergeCell ref="D61:H61"/>
    <mergeCell ref="D41:H41"/>
    <mergeCell ref="D58:H58"/>
    <mergeCell ref="B59:K59"/>
  </mergeCells>
  <pageMargins left="0.25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Tadeu Malavezi</dc:creator>
  <cp:lastModifiedBy>Paulo Macedo</cp:lastModifiedBy>
  <cp:lastPrinted>2022-02-23T13:29:56Z</cp:lastPrinted>
  <dcterms:created xsi:type="dcterms:W3CDTF">2022-02-10T18:06:13Z</dcterms:created>
  <dcterms:modified xsi:type="dcterms:W3CDTF">2022-12-07T18:23:54Z</dcterms:modified>
</cp:coreProperties>
</file>