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20"/>
  </bookViews>
  <sheets>
    <sheet name="Plan1" sheetId="1" r:id="rId1"/>
    <sheet name="Plan2" sheetId="2" r:id="rId2"/>
    <sheet name="Plan3" sheetId="3" r:id="rId3"/>
    <sheet name="Plan4" sheetId="4" r:id="rId4"/>
  </sheets>
  <calcPr calcId="125725"/>
</workbook>
</file>

<file path=xl/calcChain.xml><?xml version="1.0" encoding="utf-8"?>
<calcChain xmlns="http://schemas.openxmlformats.org/spreadsheetml/2006/main">
  <c r="O20" i="1"/>
  <c r="N20"/>
  <c r="M20"/>
  <c r="L20"/>
  <c r="K20"/>
  <c r="J20"/>
  <c r="J15"/>
  <c r="J18"/>
  <c r="J16"/>
  <c r="I11"/>
  <c r="O11"/>
  <c r="O15"/>
  <c r="O17" s="1"/>
  <c r="N15"/>
  <c r="N19" s="1"/>
  <c r="M15"/>
  <c r="M19" s="1"/>
  <c r="L15"/>
  <c r="L19" s="1"/>
  <c r="K15"/>
  <c r="K19" s="1"/>
  <c r="J19"/>
  <c r="O19" l="1"/>
  <c r="J17"/>
  <c r="K17" s="1"/>
  <c r="N17"/>
  <c r="L17" l="1"/>
  <c r="M17" s="1"/>
  <c r="O13" l="1"/>
  <c r="O14"/>
  <c r="O12"/>
  <c r="I13"/>
  <c r="N16" s="1"/>
  <c r="I14"/>
  <c r="I12" l="1"/>
  <c r="M16" s="1"/>
  <c r="K16" l="1"/>
  <c r="L16"/>
  <c r="O16" s="1"/>
  <c r="I15"/>
  <c r="K18" l="1"/>
  <c r="L18" s="1"/>
  <c r="M18" s="1"/>
  <c r="N18" s="1"/>
  <c r="O18" s="1"/>
</calcChain>
</file>

<file path=xl/sharedStrings.xml><?xml version="1.0" encoding="utf-8"?>
<sst xmlns="http://schemas.openxmlformats.org/spreadsheetml/2006/main" count="36" uniqueCount="36">
  <si>
    <t>CRONOGRAMA FÍSICO - FINANCEIRO GLOBAL</t>
  </si>
  <si>
    <t>Empreendimento:</t>
  </si>
  <si>
    <t>Proponente:</t>
  </si>
  <si>
    <t>Endereço:</t>
  </si>
  <si>
    <t>ITEM</t>
  </si>
  <si>
    <t>DESCRIÇÃO DOS SERVIÇOS</t>
  </si>
  <si>
    <t>VALOR DO SERVIÇO</t>
  </si>
  <si>
    <t>%</t>
  </si>
  <si>
    <t>MÊS 01</t>
  </si>
  <si>
    <t>MÊS 02</t>
  </si>
  <si>
    <t>Total</t>
  </si>
  <si>
    <t>Total em R$</t>
  </si>
  <si>
    <t>Total em %</t>
  </si>
  <si>
    <t>Total acumulado em R$</t>
  </si>
  <si>
    <t>Total acumulado em %</t>
  </si>
  <si>
    <t>PREFEITURA MUNICIPAL DE MOCOCA</t>
  </si>
  <si>
    <t xml:space="preserve">                                                      Renan Augusto de Carvalho</t>
  </si>
  <si>
    <t xml:space="preserve">                                                                    Diretor do Departamento de Obras</t>
  </si>
  <si>
    <t xml:space="preserve">                                                          Crea/SP 5070103369</t>
  </si>
  <si>
    <t>MÊS 03</t>
  </si>
  <si>
    <t>MÊS 04</t>
  </si>
  <si>
    <t xml:space="preserve">Fonte: </t>
  </si>
  <si>
    <t>MÊS 05</t>
  </si>
  <si>
    <t xml:space="preserve"> SERVIÇO A EXECUTAR EM %</t>
  </si>
  <si>
    <t>EXECUÇÃO DE SISTEMA DE DRENAGEM DE ÁGUAS PLUVIAIS NO DISTRITO DE IGARAI, MOCOCA-SP</t>
  </si>
  <si>
    <t xml:space="preserve">Distrito de Igarai, Mococa-SP 
CEP 13750-000
LATITUDE 21°24'29.1"S  LONGITUDE 46°48'46.9"W
</t>
  </si>
  <si>
    <t>CPOS 187 COM DESONERAÇÃO</t>
  </si>
  <si>
    <t xml:space="preserve">SISTEMA DE DRENAGEM DE ÁGUAS PLUVIAIS </t>
  </si>
  <si>
    <t xml:space="preserve"> PAVIMENTO ASFÁLTICO</t>
  </si>
  <si>
    <t>MURO DE ALA</t>
  </si>
  <si>
    <t>BDI 20%</t>
  </si>
  <si>
    <t>Total acumulado com BDI 20%</t>
  </si>
  <si>
    <t>RENAN AUGUSTO DE CARVALHO</t>
  </si>
  <si>
    <t>DIRETOR DO DEPARTAMENTO DE OBRAS</t>
  </si>
  <si>
    <t>CREA 5070103369</t>
  </si>
  <si>
    <t>SERVIÇOS COMPLEMENTARES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</si>
</sst>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Border="1"/>
    <xf numFmtId="0" fontId="7" fillId="0" borderId="0" xfId="1" applyFont="1" applyBorder="1" applyAlignment="1">
      <alignment vertical="center"/>
    </xf>
    <xf numFmtId="44" fontId="0" fillId="0" borderId="0" xfId="0" applyNumberFormat="1"/>
    <xf numFmtId="164" fontId="1" fillId="0" borderId="0" xfId="5" applyFont="1" applyBorder="1" applyAlignment="1"/>
    <xf numFmtId="164" fontId="7" fillId="0" borderId="0" xfId="5" applyFont="1" applyBorder="1" applyAlignment="1"/>
    <xf numFmtId="164" fontId="8" fillId="0" borderId="0" xfId="5" applyFont="1" applyBorder="1" applyAlignment="1"/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0" fillId="0" borderId="0" xfId="0"/>
    <xf numFmtId="44" fontId="9" fillId="0" borderId="4" xfId="0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0" fontId="2" fillId="2" borderId="19" xfId="3" applyNumberFormat="1" applyFont="1" applyFill="1" applyBorder="1" applyAlignment="1">
      <alignment horizontal="center" vertical="center"/>
    </xf>
    <xf numFmtId="10" fontId="2" fillId="2" borderId="9" xfId="3" applyNumberFormat="1" applyFont="1" applyFill="1" applyBorder="1" applyAlignment="1">
      <alignment horizontal="center" vertical="center"/>
    </xf>
    <xf numFmtId="164" fontId="4" fillId="2" borderId="9" xfId="2" applyFont="1" applyFill="1" applyBorder="1" applyAlignment="1">
      <alignment horizontal="center"/>
    </xf>
    <xf numFmtId="10" fontId="4" fillId="2" borderId="29" xfId="1" applyNumberFormat="1" applyFont="1" applyFill="1" applyBorder="1" applyAlignment="1">
      <alignment horizontal="center"/>
    </xf>
    <xf numFmtId="44" fontId="9" fillId="0" borderId="19" xfId="0" applyNumberFormat="1" applyFont="1" applyBorder="1" applyAlignment="1">
      <alignment horizontal="center" vertical="center"/>
    </xf>
    <xf numFmtId="44" fontId="10" fillId="2" borderId="4" xfId="2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9" fontId="4" fillId="2" borderId="4" xfId="3" applyFont="1" applyFill="1" applyBorder="1" applyAlignment="1">
      <alignment horizontal="center"/>
    </xf>
    <xf numFmtId="9" fontId="4" fillId="2" borderId="19" xfId="3" applyFont="1" applyFill="1" applyBorder="1" applyAlignment="1">
      <alignment horizontal="center"/>
    </xf>
    <xf numFmtId="9" fontId="4" fillId="0" borderId="9" xfId="1" applyNumberFormat="1" applyFont="1" applyBorder="1" applyAlignment="1">
      <alignment horizontal="center" vertical="center"/>
    </xf>
    <xf numFmtId="0" fontId="0" fillId="0" borderId="0" xfId="0"/>
    <xf numFmtId="0" fontId="1" fillId="0" borderId="0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0" fillId="0" borderId="0" xfId="0" applyBorder="1"/>
    <xf numFmtId="9" fontId="4" fillId="2" borderId="17" xfId="3" applyFont="1" applyFill="1" applyBorder="1" applyAlignment="1">
      <alignment horizontal="center"/>
    </xf>
    <xf numFmtId="44" fontId="9" fillId="0" borderId="32" xfId="0" applyNumberFormat="1" applyFont="1" applyBorder="1" applyAlignment="1">
      <alignment horizontal="center" vertical="center"/>
    </xf>
    <xf numFmtId="44" fontId="9" fillId="0" borderId="33" xfId="0" applyNumberFormat="1" applyFont="1" applyBorder="1" applyAlignment="1">
      <alignment horizontal="center" vertical="center"/>
    </xf>
    <xf numFmtId="10" fontId="4" fillId="0" borderId="10" xfId="3" applyNumberFormat="1" applyFont="1" applyBorder="1" applyAlignment="1">
      <alignment vertical="center"/>
    </xf>
    <xf numFmtId="44" fontId="9" fillId="0" borderId="35" xfId="0" applyNumberFormat="1" applyFont="1" applyBorder="1" applyAlignment="1">
      <alignment horizontal="center" vertical="center"/>
    </xf>
    <xf numFmtId="164" fontId="4" fillId="0" borderId="9" xfId="2" applyFont="1" applyBorder="1" applyAlignment="1">
      <alignment horizontal="left" vertical="center"/>
    </xf>
    <xf numFmtId="9" fontId="4" fillId="0" borderId="9" xfId="3" applyNumberFormat="1" applyFont="1" applyBorder="1" applyAlignment="1">
      <alignment horizontal="center" vertical="center"/>
    </xf>
    <xf numFmtId="44" fontId="4" fillId="0" borderId="9" xfId="2" applyNumberFormat="1" applyFont="1" applyBorder="1" applyAlignment="1">
      <alignment horizontal="left" vertical="center"/>
    </xf>
    <xf numFmtId="10" fontId="4" fillId="0" borderId="9" xfId="2" applyNumberFormat="1" applyFont="1" applyBorder="1" applyAlignment="1">
      <alignment horizontal="center" vertical="center"/>
    </xf>
    <xf numFmtId="10" fontId="4" fillId="0" borderId="9" xfId="3" applyNumberFormat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9" fontId="4" fillId="0" borderId="7" xfId="3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/>
    <xf numFmtId="164" fontId="4" fillId="0" borderId="9" xfId="1" applyNumberFormat="1" applyFont="1" applyBorder="1" applyAlignment="1">
      <alignment horizontal="center" vertical="center"/>
    </xf>
    <xf numFmtId="44" fontId="4" fillId="0" borderId="9" xfId="7" applyFont="1" applyBorder="1" applyAlignment="1">
      <alignment horizontal="center" vertical="center"/>
    </xf>
    <xf numFmtId="10" fontId="4" fillId="0" borderId="0" xfId="3" applyNumberFormat="1" applyFont="1" applyBorder="1" applyAlignment="1">
      <alignment horizontal="left" vertical="center"/>
    </xf>
    <xf numFmtId="44" fontId="4" fillId="0" borderId="0" xfId="7" applyFont="1" applyBorder="1" applyAlignment="1">
      <alignment horizontal="center" vertical="center"/>
    </xf>
    <xf numFmtId="9" fontId="4" fillId="3" borderId="19" xfId="6" applyFont="1" applyFill="1" applyBorder="1" applyAlignment="1">
      <alignment horizontal="center"/>
    </xf>
    <xf numFmtId="9" fontId="4" fillId="3" borderId="19" xfId="3" applyFont="1" applyFill="1" applyBorder="1" applyAlignment="1">
      <alignment horizontal="center"/>
    </xf>
    <xf numFmtId="9" fontId="4" fillId="3" borderId="17" xfId="3" applyFont="1" applyFill="1" applyBorder="1" applyAlignment="1">
      <alignment horizontal="center"/>
    </xf>
    <xf numFmtId="164" fontId="8" fillId="0" borderId="0" xfId="5" applyFont="1" applyBorder="1" applyAlignment="1">
      <alignment horizontal="center"/>
    </xf>
    <xf numFmtId="0" fontId="1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0" fontId="4" fillId="0" borderId="11" xfId="3" applyNumberFormat="1" applyFont="1" applyBorder="1" applyAlignment="1">
      <alignment horizontal="left" vertical="center"/>
    </xf>
    <xf numFmtId="10" fontId="4" fillId="0" borderId="10" xfId="3" applyNumberFormat="1" applyFont="1" applyBorder="1" applyAlignment="1">
      <alignment horizontal="left" vertical="center"/>
    </xf>
    <xf numFmtId="10" fontId="4" fillId="0" borderId="12" xfId="3" applyNumberFormat="1" applyFont="1" applyBorder="1" applyAlignment="1">
      <alignment horizontal="center" vertical="center"/>
    </xf>
    <xf numFmtId="164" fontId="1" fillId="0" borderId="14" xfId="5" applyFont="1" applyBorder="1" applyAlignment="1">
      <alignment horizontal="center"/>
    </xf>
    <xf numFmtId="164" fontId="7" fillId="0" borderId="14" xfId="5" applyFont="1" applyBorder="1" applyAlignment="1">
      <alignment horizontal="center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5" fillId="2" borderId="31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9" fontId="4" fillId="0" borderId="19" xfId="3" applyFont="1" applyFill="1" applyBorder="1" applyAlignment="1">
      <alignment horizontal="center"/>
    </xf>
  </cellXfs>
  <cellStyles count="8">
    <cellStyle name="Moeda" xfId="7" builtinId="4"/>
    <cellStyle name="Moeda 2" xfId="2"/>
    <cellStyle name="Moeda 3" xfId="5"/>
    <cellStyle name="Normal" xfId="0" builtinId="0"/>
    <cellStyle name="Normal 2" xfId="1"/>
    <cellStyle name="Normal 3" xfId="4"/>
    <cellStyle name="Porcentagem" xfId="6" builtinId="5"/>
    <cellStyle name="Porcentagem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712301</xdr:colOff>
      <xdr:row>1</xdr:row>
      <xdr:rowOff>42657</xdr:rowOff>
    </xdr:from>
    <xdr:to>
      <xdr:col>14</xdr:col>
      <xdr:colOff>852536</xdr:colOff>
      <xdr:row>4</xdr:row>
      <xdr:rowOff>91898</xdr:rowOff>
    </xdr:to>
    <xdr:pic>
      <xdr:nvPicPr>
        <xdr:cNvPr id="2" name="Imagem 1" descr="brasaoRodap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954" r="11558"/>
        <a:stretch>
          <a:fillRect/>
        </a:stretch>
      </xdr:blipFill>
      <xdr:spPr bwMode="auto">
        <a:xfrm>
          <a:off x="7073344" y="233157"/>
          <a:ext cx="932777" cy="83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49694</xdr:colOff>
      <xdr:row>1</xdr:row>
      <xdr:rowOff>82825</xdr:rowOff>
    </xdr:from>
    <xdr:to>
      <xdr:col>14</xdr:col>
      <xdr:colOff>82827</xdr:colOff>
      <xdr:row>6</xdr:row>
      <xdr:rowOff>66260</xdr:rowOff>
    </xdr:to>
    <xdr:sp macro="" textlink="">
      <xdr:nvSpPr>
        <xdr:cNvPr id="3" name="CaixaDeTexto 2"/>
        <xdr:cNvSpPr txBox="1"/>
      </xdr:nvSpPr>
      <xdr:spPr>
        <a:xfrm>
          <a:off x="4000498" y="273325"/>
          <a:ext cx="3238503" cy="1581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/>
            <a:t>PREFEITURA MUNICIPAL DE MOCOCA</a:t>
          </a:r>
        </a:p>
        <a:p>
          <a:pPr algn="ctr"/>
          <a:r>
            <a:rPr lang="pt-BR" sz="1100" b="1"/>
            <a:t>DEPARTAMENTO DE ENGENHARIA E OBRAS</a:t>
          </a:r>
        </a:p>
        <a:p>
          <a:pPr algn="ctr"/>
          <a:r>
            <a:rPr lang="pt-BR" sz="1000" b="1"/>
            <a:t>Rua XV de Novembro, 360 - Centro - Mococa - </a:t>
          </a:r>
          <a:r>
            <a:rPr lang="pt-BR" sz="1000" b="1">
              <a:solidFill>
                <a:schemeClr val="dk1"/>
              </a:solidFill>
              <a:latin typeface="+mn-lt"/>
              <a:ea typeface="+mn-ea"/>
              <a:cs typeface="+mn-cs"/>
            </a:rPr>
            <a:t>São Paulo</a:t>
          </a:r>
          <a:r>
            <a:rPr lang="pt-BR" sz="1000" b="1"/>
            <a:t>                </a:t>
          </a:r>
          <a:r>
            <a:rPr lang="pt-BR" sz="1000" b="1" baseline="0"/>
            <a:t>   </a:t>
          </a:r>
          <a:endParaRPr lang="pt-BR" sz="1000" b="1"/>
        </a:p>
        <a:p>
          <a:pPr algn="ctr"/>
          <a:r>
            <a:rPr lang="pt-BR" sz="1000"/>
            <a:t>Tel: (19) 3656 - 9800</a:t>
          </a:r>
          <a:endParaRPr lang="pt-BR" sz="1100"/>
        </a:p>
        <a:p>
          <a:pPr algn="ctr"/>
          <a:endParaRPr lang="pt-BR" sz="1100"/>
        </a:p>
        <a:p>
          <a:pPr algn="ctr"/>
          <a:r>
            <a:rPr lang="pt-BR" sz="1100"/>
            <a:t>Mococa 24 de</a:t>
          </a:r>
          <a:r>
            <a:rPr lang="pt-BR" sz="1100" baseline="0"/>
            <a:t> Novembro </a:t>
          </a:r>
          <a:r>
            <a:rPr lang="pt-BR" sz="1100"/>
            <a:t>de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topLeftCell="C6" zoomScale="160" zoomScaleNormal="160" workbookViewId="0">
      <selection activeCell="P14" sqref="P14"/>
    </sheetView>
  </sheetViews>
  <sheetFormatPr defaultRowHeight="15"/>
  <cols>
    <col min="1" max="1" width="2.7109375" style="25" customWidth="1"/>
    <col min="2" max="2" width="4.42578125" customWidth="1"/>
    <col min="3" max="3" width="12" customWidth="1"/>
    <col min="4" max="4" width="5.42578125" customWidth="1"/>
    <col min="5" max="5" width="3.5703125" customWidth="1"/>
    <col min="6" max="6" width="0.42578125" customWidth="1"/>
    <col min="7" max="7" width="2.42578125" hidden="1" customWidth="1"/>
    <col min="8" max="8" width="13.28515625" customWidth="1"/>
    <col min="9" max="9" width="7" customWidth="1"/>
    <col min="10" max="10" width="11.85546875" customWidth="1"/>
    <col min="11" max="12" width="11.5703125" customWidth="1"/>
    <col min="13" max="13" width="11.5703125" style="10" customWidth="1"/>
    <col min="14" max="14" width="11.85546875" style="25" customWidth="1"/>
    <col min="15" max="15" width="13.140625" customWidth="1"/>
    <col min="17" max="17" width="14.28515625" bestFit="1" customWidth="1"/>
  </cols>
  <sheetData>
    <row r="1" spans="2:18" s="25" customFormat="1"/>
    <row r="2" spans="2:18" ht="15.75" customHeight="1">
      <c r="B2" s="53" t="s">
        <v>0</v>
      </c>
      <c r="C2" s="54"/>
      <c r="D2" s="54"/>
      <c r="E2" s="54"/>
      <c r="F2" s="54"/>
      <c r="G2" s="54"/>
      <c r="H2" s="54"/>
      <c r="I2" s="54"/>
      <c r="J2" s="55"/>
      <c r="K2" s="53"/>
      <c r="L2" s="54"/>
      <c r="M2" s="54"/>
      <c r="N2" s="54"/>
      <c r="O2" s="55"/>
    </row>
    <row r="3" spans="2:18" ht="15.75" customHeight="1">
      <c r="B3" s="59"/>
      <c r="C3" s="60"/>
      <c r="D3" s="60"/>
      <c r="E3" s="60"/>
      <c r="F3" s="60"/>
      <c r="G3" s="60"/>
      <c r="H3" s="60"/>
      <c r="I3" s="60"/>
      <c r="J3" s="61"/>
      <c r="K3" s="56"/>
      <c r="L3" s="57"/>
      <c r="M3" s="57"/>
      <c r="N3" s="57"/>
      <c r="O3" s="58"/>
    </row>
    <row r="4" spans="2:18" ht="30.75" customHeight="1">
      <c r="B4" s="70" t="s">
        <v>1</v>
      </c>
      <c r="C4" s="71"/>
      <c r="D4" s="78" t="s">
        <v>24</v>
      </c>
      <c r="E4" s="79"/>
      <c r="F4" s="79"/>
      <c r="G4" s="79"/>
      <c r="H4" s="79"/>
      <c r="I4" s="79"/>
      <c r="J4" s="79"/>
      <c r="K4" s="56"/>
      <c r="L4" s="57"/>
      <c r="M4" s="57"/>
      <c r="N4" s="57"/>
      <c r="O4" s="58"/>
    </row>
    <row r="5" spans="2:18" ht="16.5" customHeight="1">
      <c r="B5" s="20" t="s">
        <v>2</v>
      </c>
      <c r="C5" s="21"/>
      <c r="D5" s="80" t="s">
        <v>15</v>
      </c>
      <c r="E5" s="81"/>
      <c r="F5" s="81"/>
      <c r="G5" s="81"/>
      <c r="H5" s="81"/>
      <c r="I5" s="81"/>
      <c r="J5" s="81"/>
      <c r="K5" s="56"/>
      <c r="L5" s="57"/>
      <c r="M5" s="57"/>
      <c r="N5" s="57"/>
      <c r="O5" s="58"/>
    </row>
    <row r="6" spans="2:18" ht="37.5" customHeight="1">
      <c r="B6" s="92" t="s">
        <v>3</v>
      </c>
      <c r="C6" s="93"/>
      <c r="D6" s="82" t="s">
        <v>25</v>
      </c>
      <c r="E6" s="83"/>
      <c r="F6" s="83"/>
      <c r="G6" s="83"/>
      <c r="H6" s="83"/>
      <c r="I6" s="83"/>
      <c r="J6" s="83"/>
      <c r="K6" s="56"/>
      <c r="L6" s="57"/>
      <c r="M6" s="57"/>
      <c r="N6" s="57"/>
      <c r="O6" s="58"/>
      <c r="Q6" s="25"/>
    </row>
    <row r="7" spans="2:18" ht="17.25" customHeight="1" thickBot="1">
      <c r="B7" s="89" t="s">
        <v>21</v>
      </c>
      <c r="C7" s="89"/>
      <c r="D7" s="90" t="s">
        <v>26</v>
      </c>
      <c r="E7" s="90"/>
      <c r="F7" s="90"/>
      <c r="G7" s="90"/>
      <c r="H7" s="90"/>
      <c r="I7" s="90"/>
      <c r="J7" s="91"/>
      <c r="K7" s="59"/>
      <c r="L7" s="60"/>
      <c r="M7" s="60"/>
      <c r="N7" s="60"/>
      <c r="O7" s="61"/>
    </row>
    <row r="8" spans="2:18" ht="54.75" hidden="1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2:18" ht="18" customHeight="1" thickBot="1">
      <c r="B9" s="84" t="s">
        <v>4</v>
      </c>
      <c r="C9" s="72" t="s">
        <v>5</v>
      </c>
      <c r="D9" s="73"/>
      <c r="E9" s="73"/>
      <c r="F9" s="73"/>
      <c r="G9" s="74"/>
      <c r="H9" s="86" t="s">
        <v>6</v>
      </c>
      <c r="I9" s="67" t="s">
        <v>23</v>
      </c>
      <c r="J9" s="68"/>
      <c r="K9" s="68"/>
      <c r="L9" s="68"/>
      <c r="M9" s="68"/>
      <c r="N9" s="68"/>
      <c r="O9" s="69"/>
      <c r="Q9" s="25"/>
    </row>
    <row r="10" spans="2:18" ht="14.25" customHeight="1" thickBot="1">
      <c r="B10" s="85"/>
      <c r="C10" s="75"/>
      <c r="D10" s="76"/>
      <c r="E10" s="76"/>
      <c r="F10" s="76"/>
      <c r="G10" s="77"/>
      <c r="H10" s="87"/>
      <c r="I10" s="15" t="s">
        <v>7</v>
      </c>
      <c r="J10" s="16" t="s">
        <v>8</v>
      </c>
      <c r="K10" s="16" t="s">
        <v>9</v>
      </c>
      <c r="L10" s="16" t="s">
        <v>19</v>
      </c>
      <c r="M10" s="16" t="s">
        <v>20</v>
      </c>
      <c r="N10" s="16" t="s">
        <v>22</v>
      </c>
      <c r="O10" s="17" t="s">
        <v>10</v>
      </c>
    </row>
    <row r="11" spans="2:18" s="25" customFormat="1" ht="21.75" customHeight="1" thickBot="1">
      <c r="B11" s="13">
        <v>1</v>
      </c>
      <c r="C11" s="101" t="s">
        <v>35</v>
      </c>
      <c r="D11" s="101"/>
      <c r="E11" s="101"/>
      <c r="F11" s="101"/>
      <c r="G11" s="101"/>
      <c r="H11" s="18">
        <v>7069.93</v>
      </c>
      <c r="I11" s="14">
        <f>H11/H15</f>
        <v>2.2885413767522161E-2</v>
      </c>
      <c r="J11" s="47">
        <v>1</v>
      </c>
      <c r="K11" s="102"/>
      <c r="L11" s="102"/>
      <c r="M11" s="102"/>
      <c r="N11" s="29"/>
      <c r="O11" s="30">
        <f>H11</f>
        <v>7069.93</v>
      </c>
    </row>
    <row r="12" spans="2:18" ht="21.75" customHeight="1">
      <c r="B12" s="13">
        <v>2</v>
      </c>
      <c r="C12" s="101" t="s">
        <v>27</v>
      </c>
      <c r="D12" s="101"/>
      <c r="E12" s="101"/>
      <c r="F12" s="101"/>
      <c r="G12" s="101"/>
      <c r="H12" s="18">
        <v>268974.63</v>
      </c>
      <c r="I12" s="14">
        <f>H12/H15</f>
        <v>0.87067279315582746</v>
      </c>
      <c r="J12" s="47">
        <v>0.25</v>
      </c>
      <c r="K12" s="48">
        <v>0.25</v>
      </c>
      <c r="L12" s="48">
        <v>0.25</v>
      </c>
      <c r="M12" s="48">
        <v>0.25</v>
      </c>
      <c r="N12" s="29"/>
      <c r="O12" s="30">
        <f>H12</f>
        <v>268974.63</v>
      </c>
      <c r="R12" s="25"/>
    </row>
    <row r="13" spans="2:18" ht="18" customHeight="1">
      <c r="B13" s="13">
        <v>3</v>
      </c>
      <c r="C13" s="100" t="s">
        <v>28</v>
      </c>
      <c r="D13" s="100"/>
      <c r="E13" s="100"/>
      <c r="F13" s="100"/>
      <c r="G13" s="100"/>
      <c r="H13" s="11">
        <v>25022.52</v>
      </c>
      <c r="I13" s="14">
        <f>H13/H15</f>
        <v>8.0998075469785213E-2</v>
      </c>
      <c r="J13" s="22"/>
      <c r="K13" s="22"/>
      <c r="L13" s="23"/>
      <c r="M13" s="23"/>
      <c r="N13" s="49">
        <v>1</v>
      </c>
      <c r="O13" s="31">
        <f t="shared" ref="O13:O14" si="0">H13</f>
        <v>25022.52</v>
      </c>
      <c r="Q13" s="3"/>
    </row>
    <row r="14" spans="2:18" ht="20.25" customHeight="1" thickBot="1">
      <c r="B14" s="12">
        <v>4</v>
      </c>
      <c r="C14" s="100" t="s">
        <v>29</v>
      </c>
      <c r="D14" s="100"/>
      <c r="E14" s="100"/>
      <c r="F14" s="100"/>
      <c r="G14" s="100"/>
      <c r="H14" s="19">
        <v>7860.27</v>
      </c>
      <c r="I14" s="14">
        <f>H14/H15</f>
        <v>2.5443749976936325E-2</v>
      </c>
      <c r="J14" s="22"/>
      <c r="K14" s="22"/>
      <c r="L14" s="23"/>
      <c r="M14" s="48">
        <v>1</v>
      </c>
      <c r="N14" s="29"/>
      <c r="O14" s="33">
        <f t="shared" si="0"/>
        <v>7860.27</v>
      </c>
      <c r="Q14" s="3"/>
    </row>
    <row r="15" spans="2:18" ht="15.75" customHeight="1" thickBot="1">
      <c r="B15" s="94" t="s">
        <v>11</v>
      </c>
      <c r="C15" s="95"/>
      <c r="D15" s="95"/>
      <c r="E15" s="95"/>
      <c r="F15" s="95"/>
      <c r="G15" s="95"/>
      <c r="H15" s="39">
        <v>308927.34000000003</v>
      </c>
      <c r="I15" s="40">
        <f>SUM(I12:I14)</f>
        <v>0.977114618602549</v>
      </c>
      <c r="J15" s="36">
        <f>H11+(H12/4)</f>
        <v>74313.587499999994</v>
      </c>
      <c r="K15" s="36">
        <f>H12/4</f>
        <v>67243.657500000001</v>
      </c>
      <c r="L15" s="36">
        <f>H12/4</f>
        <v>67243.657500000001</v>
      </c>
      <c r="M15" s="36">
        <f>H12/4+(H14)</f>
        <v>75103.927500000005</v>
      </c>
      <c r="N15" s="36">
        <f>H13</f>
        <v>25022.52</v>
      </c>
      <c r="O15" s="43">
        <f>H15</f>
        <v>308927.34000000003</v>
      </c>
    </row>
    <row r="16" spans="2:18" ht="15" customHeight="1" thickBot="1">
      <c r="B16" s="98" t="s">
        <v>12</v>
      </c>
      <c r="C16" s="99"/>
      <c r="D16" s="99"/>
      <c r="E16" s="99"/>
      <c r="F16" s="99"/>
      <c r="G16" s="99"/>
      <c r="H16" s="99"/>
      <c r="I16" s="99"/>
      <c r="J16" s="37">
        <f>I12/4+(I11)</f>
        <v>0.24055361205647902</v>
      </c>
      <c r="K16" s="37">
        <f>I12/4</f>
        <v>0.21766819828895687</v>
      </c>
      <c r="L16" s="37">
        <f>I12/4</f>
        <v>0.21766819828895687</v>
      </c>
      <c r="M16" s="37">
        <f>I14+(I12/4)</f>
        <v>0.24311194826589319</v>
      </c>
      <c r="N16" s="37">
        <f>I13</f>
        <v>8.0998075469785213E-2</v>
      </c>
      <c r="O16" s="24">
        <f>N16+M16+L16+K16+J16</f>
        <v>1.0000000323700713</v>
      </c>
      <c r="R16" s="25"/>
    </row>
    <row r="17" spans="1:16" ht="15" customHeight="1" thickBot="1">
      <c r="B17" s="96" t="s">
        <v>13</v>
      </c>
      <c r="C17" s="97"/>
      <c r="D17" s="97"/>
      <c r="E17" s="97"/>
      <c r="F17" s="97"/>
      <c r="G17" s="97"/>
      <c r="H17" s="97"/>
      <c r="I17" s="32"/>
      <c r="J17" s="34">
        <f>J15</f>
        <v>74313.587499999994</v>
      </c>
      <c r="K17" s="34">
        <f>K15+J17</f>
        <v>141557.245</v>
      </c>
      <c r="L17" s="34">
        <f t="shared" ref="L17:M17" si="1">L15+K17</f>
        <v>208800.9025</v>
      </c>
      <c r="M17" s="34">
        <f t="shared" si="1"/>
        <v>283904.83</v>
      </c>
      <c r="N17" s="34">
        <f>O15</f>
        <v>308927.34000000003</v>
      </c>
      <c r="O17" s="34">
        <f>O15</f>
        <v>308927.34000000003</v>
      </c>
    </row>
    <row r="18" spans="1:16" ht="16.5" customHeight="1" thickBot="1">
      <c r="B18" s="62" t="s">
        <v>14</v>
      </c>
      <c r="C18" s="63"/>
      <c r="D18" s="63"/>
      <c r="E18" s="63"/>
      <c r="F18" s="63"/>
      <c r="G18" s="63"/>
      <c r="H18" s="63"/>
      <c r="I18" s="63"/>
      <c r="J18" s="38">
        <f>I12/4+(I11)</f>
        <v>0.24055361205647902</v>
      </c>
      <c r="K18" s="38">
        <f>K16+J18</f>
        <v>0.45822181034543585</v>
      </c>
      <c r="L18" s="38">
        <f>L16+K18</f>
        <v>0.67589000863439275</v>
      </c>
      <c r="M18" s="38">
        <f>M16+L18</f>
        <v>0.91900195690028597</v>
      </c>
      <c r="N18" s="38">
        <f>N16+M18</f>
        <v>1.0000000323700711</v>
      </c>
      <c r="O18" s="35">
        <f>N18</f>
        <v>1.0000000323700711</v>
      </c>
    </row>
    <row r="19" spans="1:16" s="25" customFormat="1" ht="16.5" customHeight="1" thickBot="1">
      <c r="B19" s="62" t="s">
        <v>30</v>
      </c>
      <c r="C19" s="63"/>
      <c r="D19" s="63"/>
      <c r="E19" s="63"/>
      <c r="F19" s="63"/>
      <c r="G19" s="63"/>
      <c r="H19" s="63"/>
      <c r="I19" s="63"/>
      <c r="J19" s="44">
        <f>J15*0.2</f>
        <v>14862.717499999999</v>
      </c>
      <c r="K19" s="44">
        <f t="shared" ref="K19:O19" si="2">K15*0.2</f>
        <v>13448.731500000002</v>
      </c>
      <c r="L19" s="44">
        <f t="shared" si="2"/>
        <v>13448.731500000002</v>
      </c>
      <c r="M19" s="44">
        <f t="shared" si="2"/>
        <v>15020.785500000002</v>
      </c>
      <c r="N19" s="44">
        <f t="shared" si="2"/>
        <v>5004.5040000000008</v>
      </c>
      <c r="O19" s="44">
        <f t="shared" si="2"/>
        <v>61785.468000000008</v>
      </c>
    </row>
    <row r="20" spans="1:16" s="25" customFormat="1" ht="16.5" customHeight="1" thickBot="1">
      <c r="B20" s="62" t="s">
        <v>31</v>
      </c>
      <c r="C20" s="63"/>
      <c r="D20" s="63"/>
      <c r="E20" s="63"/>
      <c r="F20" s="63"/>
      <c r="G20" s="63"/>
      <c r="H20" s="63"/>
      <c r="I20" s="63"/>
      <c r="J20" s="44">
        <f>J19+J17</f>
        <v>89176.304999999993</v>
      </c>
      <c r="K20" s="44">
        <f>K19+K17</f>
        <v>155005.97649999999</v>
      </c>
      <c r="L20" s="44">
        <f>L19+L17</f>
        <v>222249.63399999999</v>
      </c>
      <c r="M20" s="44">
        <f>M19+M17</f>
        <v>298925.61550000001</v>
      </c>
      <c r="N20" s="44">
        <f>N19+N17</f>
        <v>313931.84400000004</v>
      </c>
      <c r="O20" s="44">
        <f>O19+O17</f>
        <v>370712.80800000002</v>
      </c>
    </row>
    <row r="21" spans="1:16" s="25" customFormat="1" ht="16.5" customHeight="1">
      <c r="B21" s="45"/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</row>
    <row r="22" spans="1:16" s="25" customFormat="1" ht="12.75" customHeight="1">
      <c r="B22" s="45"/>
      <c r="C22" s="45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</row>
    <row r="23" spans="1:16" s="25" customFormat="1" ht="9" customHeight="1">
      <c r="B23" s="45"/>
      <c r="C23" s="45"/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</row>
    <row r="24" spans="1:16" s="25" customFormat="1" ht="7.5" customHeight="1">
      <c r="B24" s="45"/>
      <c r="C24" s="45"/>
      <c r="D24" s="45"/>
      <c r="E24" s="45"/>
      <c r="F24" s="45"/>
      <c r="G24" s="45"/>
      <c r="H24" s="45"/>
      <c r="I24" s="45"/>
      <c r="J24" s="46"/>
      <c r="K24" s="46"/>
      <c r="L24" s="46"/>
      <c r="M24" s="46"/>
      <c r="N24" s="46"/>
      <c r="O24" s="46"/>
    </row>
    <row r="25" spans="1:16" s="25" customFormat="1" ht="16.5" customHeight="1">
      <c r="B25" s="45"/>
      <c r="C25" s="45"/>
      <c r="D25" s="45"/>
      <c r="E25" s="45"/>
      <c r="F25" s="45"/>
      <c r="G25" s="45"/>
      <c r="H25" s="45"/>
      <c r="I25" s="64"/>
      <c r="J25" s="64"/>
      <c r="K25" s="64"/>
      <c r="L25" s="64"/>
      <c r="M25" s="64"/>
      <c r="N25" s="46"/>
      <c r="O25" s="46"/>
    </row>
    <row r="26" spans="1:16">
      <c r="A26" s="28"/>
      <c r="B26" s="42"/>
      <c r="C26" s="41"/>
      <c r="D26" s="2"/>
      <c r="E26" s="2"/>
      <c r="F26" s="2"/>
      <c r="G26" s="1"/>
      <c r="H26" s="4" t="s">
        <v>16</v>
      </c>
      <c r="I26" s="65" t="s">
        <v>32</v>
      </c>
      <c r="J26" s="66"/>
      <c r="K26" s="66"/>
      <c r="L26" s="66"/>
      <c r="M26" s="66"/>
      <c r="N26" s="5"/>
      <c r="O26" s="1"/>
    </row>
    <row r="27" spans="1:16">
      <c r="B27" s="88"/>
      <c r="C27" s="88"/>
      <c r="D27" s="88"/>
      <c r="E27" s="88"/>
      <c r="F27" s="88"/>
      <c r="G27" s="88"/>
      <c r="H27" s="6" t="s">
        <v>17</v>
      </c>
      <c r="I27" s="50" t="s">
        <v>33</v>
      </c>
      <c r="J27" s="50"/>
      <c r="K27" s="50"/>
      <c r="L27" s="50"/>
      <c r="M27" s="50"/>
      <c r="N27" s="6"/>
      <c r="O27" s="1"/>
      <c r="P27" s="28"/>
    </row>
    <row r="28" spans="1:16">
      <c r="B28" s="1"/>
      <c r="C28" s="2"/>
      <c r="D28" s="2"/>
      <c r="E28" s="2"/>
      <c r="F28" s="2"/>
      <c r="G28" s="2"/>
      <c r="H28" s="26" t="s">
        <v>18</v>
      </c>
      <c r="I28" s="51" t="s">
        <v>34</v>
      </c>
      <c r="J28" s="52"/>
      <c r="K28" s="52"/>
      <c r="L28" s="52"/>
      <c r="M28" s="52"/>
      <c r="N28" s="27"/>
      <c r="O28" s="1"/>
      <c r="P28" s="28"/>
    </row>
    <row r="29" spans="1:16">
      <c r="B29" s="28"/>
      <c r="C29" s="4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B30" s="28"/>
      <c r="C30" s="4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</sheetData>
  <mergeCells count="28">
    <mergeCell ref="B27:G27"/>
    <mergeCell ref="B7:C7"/>
    <mergeCell ref="D7:J7"/>
    <mergeCell ref="B18:I18"/>
    <mergeCell ref="B6:C6"/>
    <mergeCell ref="B15:G15"/>
    <mergeCell ref="B17:H17"/>
    <mergeCell ref="B16:I16"/>
    <mergeCell ref="C14:G14"/>
    <mergeCell ref="C12:G12"/>
    <mergeCell ref="C13:G13"/>
    <mergeCell ref="C11:G11"/>
    <mergeCell ref="I27:M27"/>
    <mergeCell ref="I28:M28"/>
    <mergeCell ref="K2:O7"/>
    <mergeCell ref="B19:I19"/>
    <mergeCell ref="B20:I20"/>
    <mergeCell ref="I25:M25"/>
    <mergeCell ref="I26:M26"/>
    <mergeCell ref="B2:J3"/>
    <mergeCell ref="I9:O9"/>
    <mergeCell ref="B4:C4"/>
    <mergeCell ref="C9:G10"/>
    <mergeCell ref="D4:J4"/>
    <mergeCell ref="D5:J5"/>
    <mergeCell ref="D6:J6"/>
    <mergeCell ref="B9:B10"/>
    <mergeCell ref="H9:H10"/>
  </mergeCells>
  <printOptions horizontalCentered="1" verticalCentered="1"/>
  <pageMargins left="0.24" right="0.27" top="0.78740157480314965" bottom="0.41" header="0.31496062992125984" footer="0.31496062992125984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Lucas-Vita</dc:creator>
  <cp:lastModifiedBy>Paulo Macedo</cp:lastModifiedBy>
  <cp:lastPrinted>2022-11-24T12:35:49Z</cp:lastPrinted>
  <dcterms:created xsi:type="dcterms:W3CDTF">2021-09-24T12:28:39Z</dcterms:created>
  <dcterms:modified xsi:type="dcterms:W3CDTF">2022-11-24T12:56:00Z</dcterms:modified>
</cp:coreProperties>
</file>