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PLANILHA MODELO" sheetId="1" r:id="rId1"/>
    <sheet name="Plan2" sheetId="2" r:id="rId2"/>
    <sheet name="Plan3" sheetId="3" r:id="rId3"/>
  </sheets>
  <definedNames>
    <definedName name="_xlnm.Print_Area" localSheetId="0">'PLANILHA MODELO'!$B$2:$L$29</definedName>
  </definedNames>
  <calcPr fullCalcOnLoad="1"/>
</workbook>
</file>

<file path=xl/sharedStrings.xml><?xml version="1.0" encoding="utf-8"?>
<sst xmlns="http://schemas.openxmlformats.org/spreadsheetml/2006/main" count="30" uniqueCount="30">
  <si>
    <t>CRONOGRAMA FÍSICO - FINANCEIRO GLOBAL</t>
  </si>
  <si>
    <t>Empreendimento:</t>
  </si>
  <si>
    <t>Proponente:</t>
  </si>
  <si>
    <t>ITEM</t>
  </si>
  <si>
    <t>DESCRIÇÃO DOS SERVIÇOS</t>
  </si>
  <si>
    <t>VALOR DO SERVIÇO</t>
  </si>
  <si>
    <t>%</t>
  </si>
  <si>
    <t>MÊS 01</t>
  </si>
  <si>
    <t>Diretor do Departamento de Obras</t>
  </si>
  <si>
    <t>Endereço:</t>
  </si>
  <si>
    <t>MÊS 02</t>
  </si>
  <si>
    <t>PESO SERVIÇO A EXECUTAR EM %</t>
  </si>
  <si>
    <t>Total</t>
  </si>
  <si>
    <t>Total em R$</t>
  </si>
  <si>
    <t>Total em %</t>
  </si>
  <si>
    <t>Total acumulado em R$</t>
  </si>
  <si>
    <t>Total acumulado em %</t>
  </si>
  <si>
    <t>Prefeitura Municipal de Mococa</t>
  </si>
  <si>
    <t>Mococa,11 de Maio de 2022</t>
  </si>
  <si>
    <t>Data do Orçamento : 10/05/2022 - CPOS 184 - BDI 20%  -  Área Construida 732,05 m²</t>
  </si>
  <si>
    <t>PLACA DE INDENTIFICAÇÃO</t>
  </si>
  <si>
    <t>VARRIÇÃO DO PAVIMENTO</t>
  </si>
  <si>
    <t>IMPRIMAÇÃO BETUMINOSA LIGANTE</t>
  </si>
  <si>
    <t>BINDER</t>
  </si>
  <si>
    <t>CBUQ</t>
  </si>
  <si>
    <t>Total acumulado com BDI 23,54%</t>
  </si>
  <si>
    <t>CREA SP 5070103369</t>
  </si>
  <si>
    <t>RENAN AUGUSTO DE CARVALHO</t>
  </si>
  <si>
    <t>RECAPEAMENTO DE DIVERSAS RUAS DO MUNICIPIO DE MOCOCA-SP</t>
  </si>
  <si>
    <t>MOCOCA-SP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</si>
</sst>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0.000%"/>
    <numFmt numFmtId="176" formatCode="_([$R$ -416]* #,##0.00_);_([$R$ -416]* \(#,##0.00\);_([$R$ -416]* &quot;-&quot;??_);_(@_)"/>
    <numFmt numFmtId="177" formatCode="&quot;R$ &quot;#,##0.00"/>
    <numFmt numFmtId="178" formatCode="&quot;R$&quot;\ #,##0.00"/>
    <numFmt numFmtId="179" formatCode="[$-416]dddd\,\ d&quot; de &quot;mmmm&quot; de &quot;yyyy"/>
    <numFmt numFmtId="180" formatCode="0.0000%"/>
    <numFmt numFmtId="181" formatCode="0.00000%"/>
    <numFmt numFmtId="182" formatCode="0.000000%"/>
    <numFmt numFmtId="183" formatCode="0.000000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000%"/>
    <numFmt numFmtId="188" formatCode="0.000000000%"/>
    <numFmt numFmtId="189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0" fontId="3" fillId="0" borderId="16" xfId="49" applyNumberFormat="1" applyFont="1" applyBorder="1" applyAlignment="1">
      <alignment/>
    </xf>
    <xf numFmtId="10" fontId="0" fillId="0" borderId="0" xfId="49" applyNumberFormat="1" applyFont="1" applyAlignment="1">
      <alignment/>
    </xf>
    <xf numFmtId="170" fontId="3" fillId="0" borderId="17" xfId="0" applyNumberFormat="1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3" fillId="33" borderId="21" xfId="49" applyFont="1" applyFill="1" applyBorder="1" applyAlignment="1">
      <alignment horizontal="center"/>
    </xf>
    <xf numFmtId="9" fontId="3" fillId="33" borderId="22" xfId="49" applyFont="1" applyFill="1" applyBorder="1" applyAlignment="1">
      <alignment horizontal="center"/>
    </xf>
    <xf numFmtId="10" fontId="1" fillId="33" borderId="21" xfId="49" applyNumberFormat="1" applyFont="1" applyFill="1" applyBorder="1" applyAlignment="1">
      <alignment horizontal="center" vertical="center"/>
    </xf>
    <xf numFmtId="9" fontId="3" fillId="0" borderId="17" xfId="49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70" fontId="3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33" borderId="0" xfId="0" applyFont="1" applyFill="1" applyBorder="1" applyAlignment="1">
      <alignment/>
    </xf>
    <xf numFmtId="10" fontId="1" fillId="33" borderId="25" xfId="49" applyNumberFormat="1" applyFont="1" applyFill="1" applyBorder="1" applyAlignment="1">
      <alignment horizontal="center" vertical="center"/>
    </xf>
    <xf numFmtId="170" fontId="3" fillId="33" borderId="25" xfId="45" applyFont="1" applyFill="1" applyBorder="1" applyAlignment="1">
      <alignment horizontal="center"/>
    </xf>
    <xf numFmtId="9" fontId="3" fillId="0" borderId="26" xfId="49" applyNumberFormat="1" applyFont="1" applyBorder="1" applyAlignment="1">
      <alignment horizontal="center"/>
    </xf>
    <xf numFmtId="170" fontId="1" fillId="33" borderId="17" xfId="45" applyFont="1" applyFill="1" applyBorder="1" applyAlignment="1">
      <alignment horizontal="center"/>
    </xf>
    <xf numFmtId="170" fontId="1" fillId="33" borderId="23" xfId="45" applyFont="1" applyFill="1" applyBorder="1" applyAlignment="1">
      <alignment horizontal="center"/>
    </xf>
    <xf numFmtId="170" fontId="1" fillId="33" borderId="27" xfId="45" applyFont="1" applyFill="1" applyBorder="1" applyAlignment="1">
      <alignment horizontal="center"/>
    </xf>
    <xf numFmtId="10" fontId="3" fillId="33" borderId="28" xfId="0" applyNumberFormat="1" applyFont="1" applyFill="1" applyBorder="1" applyAlignment="1">
      <alignment horizontal="center"/>
    </xf>
    <xf numFmtId="10" fontId="3" fillId="0" borderId="10" xfId="49" applyNumberFormat="1" applyFont="1" applyBorder="1" applyAlignment="1">
      <alignment horizontal="left"/>
    </xf>
    <xf numFmtId="10" fontId="3" fillId="0" borderId="0" xfId="49" applyNumberFormat="1" applyFont="1" applyBorder="1" applyAlignment="1">
      <alignment horizontal="left"/>
    </xf>
    <xf numFmtId="10" fontId="3" fillId="0" borderId="0" xfId="49" applyNumberFormat="1" applyFont="1" applyBorder="1" applyAlignment="1">
      <alignment/>
    </xf>
    <xf numFmtId="10" fontId="3" fillId="0" borderId="29" xfId="49" applyNumberFormat="1" applyFont="1" applyBorder="1" applyAlignment="1">
      <alignment/>
    </xf>
    <xf numFmtId="10" fontId="3" fillId="0" borderId="30" xfId="49" applyNumberFormat="1" applyFont="1" applyBorder="1" applyAlignment="1">
      <alignment horizontal="center"/>
    </xf>
    <xf numFmtId="170" fontId="3" fillId="0" borderId="25" xfId="0" applyNumberFormat="1" applyFont="1" applyBorder="1" applyAlignment="1">
      <alignment horizontal="center"/>
    </xf>
    <xf numFmtId="170" fontId="0" fillId="33" borderId="0" xfId="45" applyFont="1" applyFill="1" applyAlignment="1">
      <alignment/>
    </xf>
    <xf numFmtId="170" fontId="3" fillId="33" borderId="31" xfId="45" applyFont="1" applyFill="1" applyBorder="1" applyAlignment="1">
      <alignment/>
    </xf>
    <xf numFmtId="10" fontId="3" fillId="33" borderId="14" xfId="49" applyNumberFormat="1" applyFont="1" applyFill="1" applyBorder="1" applyAlignment="1">
      <alignment horizontal="center"/>
    </xf>
    <xf numFmtId="170" fontId="3" fillId="33" borderId="14" xfId="45" applyFont="1" applyFill="1" applyBorder="1" applyAlignment="1">
      <alignment/>
    </xf>
    <xf numFmtId="10" fontId="3" fillId="33" borderId="32" xfId="49" applyNumberFormat="1" applyFont="1" applyFill="1" applyBorder="1" applyAlignment="1">
      <alignment horizontal="center"/>
    </xf>
    <xf numFmtId="10" fontId="3" fillId="33" borderId="0" xfId="49" applyNumberFormat="1" applyFont="1" applyFill="1" applyBorder="1" applyAlignment="1">
      <alignment horizontal="center"/>
    </xf>
    <xf numFmtId="9" fontId="3" fillId="34" borderId="21" xfId="49" applyFont="1" applyFill="1" applyBorder="1" applyAlignment="1">
      <alignment horizontal="center"/>
    </xf>
    <xf numFmtId="9" fontId="3" fillId="34" borderId="22" xfId="49" applyFont="1" applyFill="1" applyBorder="1" applyAlignment="1">
      <alignment horizontal="center"/>
    </xf>
    <xf numFmtId="9" fontId="3" fillId="0" borderId="22" xfId="49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170" fontId="3" fillId="33" borderId="16" xfId="45" applyFont="1" applyFill="1" applyBorder="1" applyAlignment="1">
      <alignment/>
    </xf>
    <xf numFmtId="170" fontId="3" fillId="33" borderId="0" xfId="45" applyFont="1" applyFill="1" applyBorder="1" applyAlignment="1">
      <alignment/>
    </xf>
    <xf numFmtId="0" fontId="0" fillId="0" borderId="0" xfId="0" applyFont="1" applyBorder="1" applyAlignment="1" quotePrefix="1">
      <alignment vertic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170" fontId="0" fillId="33" borderId="33" xfId="45" applyFont="1" applyFill="1" applyBorder="1" applyAlignment="1">
      <alignment/>
    </xf>
    <xf numFmtId="10" fontId="0" fillId="0" borderId="34" xfId="49" applyNumberFormat="1" applyFont="1" applyBorder="1" applyAlignment="1">
      <alignment horizontal="center"/>
    </xf>
    <xf numFmtId="170" fontId="0" fillId="0" borderId="0" xfId="45" applyFont="1" applyBorder="1" applyAlignment="1">
      <alignment horizontal="center"/>
    </xf>
    <xf numFmtId="170" fontId="7" fillId="0" borderId="0" xfId="45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4" fontId="1" fillId="33" borderId="13" xfId="0" applyNumberFormat="1" applyFont="1" applyFill="1" applyBorder="1" applyAlignment="1">
      <alignment horizontal="left"/>
    </xf>
    <xf numFmtId="10" fontId="3" fillId="0" borderId="23" xfId="49" applyNumberFormat="1" applyFont="1" applyBorder="1" applyAlignment="1">
      <alignment horizontal="left"/>
    </xf>
    <xf numFmtId="10" fontId="3" fillId="0" borderId="42" xfId="49" applyNumberFormat="1" applyFont="1" applyBorder="1" applyAlignment="1">
      <alignment horizontal="left"/>
    </xf>
    <xf numFmtId="10" fontId="3" fillId="0" borderId="37" xfId="49" applyNumberFormat="1" applyFont="1" applyBorder="1" applyAlignment="1">
      <alignment horizontal="left"/>
    </xf>
    <xf numFmtId="10" fontId="3" fillId="0" borderId="41" xfId="49" applyNumberFormat="1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47625</xdr:rowOff>
    </xdr:from>
    <xdr:to>
      <xdr:col>11</xdr:col>
      <xdr:colOff>0</xdr:colOff>
      <xdr:row>5</xdr:row>
      <xdr:rowOff>152400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7620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171450</xdr:rowOff>
    </xdr:to>
    <xdr:pic>
      <xdr:nvPicPr>
        <xdr:cNvPr id="2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152400</xdr:rowOff>
    </xdr:from>
    <xdr:to>
      <xdr:col>1</xdr:col>
      <xdr:colOff>257175</xdr:colOff>
      <xdr:row>3</xdr:row>
      <xdr:rowOff>323850</xdr:rowOff>
    </xdr:to>
    <xdr:pic>
      <xdr:nvPicPr>
        <xdr:cNvPr id="3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</xdr:row>
      <xdr:rowOff>114300</xdr:rowOff>
    </xdr:from>
    <xdr:to>
      <xdr:col>11</xdr:col>
      <xdr:colOff>733425</xdr:colOff>
      <xdr:row>5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85750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1.7109375" style="0" customWidth="1"/>
    <col min="5" max="5" width="10.00390625" style="0" customWidth="1"/>
    <col min="6" max="6" width="8.7109375" style="0" hidden="1" customWidth="1"/>
    <col min="7" max="7" width="0.13671875" style="0" hidden="1" customWidth="1"/>
    <col min="8" max="8" width="16.421875" style="0" customWidth="1"/>
    <col min="9" max="9" width="9.421875" style="16" customWidth="1"/>
    <col min="10" max="11" width="14.28125" style="44" customWidth="1"/>
    <col min="12" max="12" width="16.7109375" style="0" customWidth="1"/>
    <col min="13" max="13" width="6.00390625" style="0" customWidth="1"/>
    <col min="14" max="14" width="12.8515625" style="0" hidden="1" customWidth="1"/>
    <col min="15" max="15" width="12.00390625" style="0" hidden="1" customWidth="1"/>
    <col min="16" max="16" width="9.7109375" style="0" hidden="1" customWidth="1"/>
    <col min="17" max="17" width="9.421875" style="0" hidden="1" customWidth="1"/>
    <col min="18" max="18" width="9.28125" style="0" hidden="1" customWidth="1"/>
  </cols>
  <sheetData>
    <row r="1" ht="13.5" thickBot="1"/>
    <row r="2" spans="2:13" ht="25.5" customHeight="1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59"/>
      <c r="L2" s="19"/>
      <c r="M2" s="2"/>
    </row>
    <row r="3" spans="2:13" ht="17.25" customHeight="1">
      <c r="B3" s="68"/>
      <c r="C3" s="69"/>
      <c r="D3" s="69"/>
      <c r="E3" s="69"/>
      <c r="F3" s="69"/>
      <c r="G3" s="69"/>
      <c r="H3" s="69"/>
      <c r="I3" s="69"/>
      <c r="J3" s="69"/>
      <c r="K3" s="64"/>
      <c r="L3" s="65"/>
      <c r="M3" s="1"/>
    </row>
    <row r="4" spans="2:12" ht="27" customHeight="1">
      <c r="B4" s="73" t="s">
        <v>1</v>
      </c>
      <c r="C4" s="74"/>
      <c r="D4" s="81" t="s">
        <v>28</v>
      </c>
      <c r="E4" s="82"/>
      <c r="F4" s="82"/>
      <c r="G4" s="82"/>
      <c r="H4" s="82"/>
      <c r="I4" s="82"/>
      <c r="J4" s="82"/>
      <c r="K4" s="64"/>
      <c r="L4" s="65"/>
    </row>
    <row r="5" spans="2:12" ht="19.5" customHeight="1">
      <c r="B5" s="10" t="s">
        <v>2</v>
      </c>
      <c r="C5" s="11"/>
      <c r="D5" s="83" t="s">
        <v>17</v>
      </c>
      <c r="E5" s="84"/>
      <c r="F5" s="84"/>
      <c r="G5" s="84"/>
      <c r="H5" s="84"/>
      <c r="I5" s="84"/>
      <c r="J5" s="84"/>
      <c r="K5" s="64"/>
      <c r="L5" s="65"/>
    </row>
    <row r="6" spans="2:12" ht="19.5" customHeight="1">
      <c r="B6" s="100" t="s">
        <v>9</v>
      </c>
      <c r="C6" s="101"/>
      <c r="D6" s="91" t="s">
        <v>29</v>
      </c>
      <c r="E6" s="92"/>
      <c r="F6" s="92"/>
      <c r="G6" s="92"/>
      <c r="H6" s="92"/>
      <c r="I6" s="92"/>
      <c r="J6" s="92"/>
      <c r="K6" s="102"/>
      <c r="L6" s="103"/>
    </row>
    <row r="7" spans="2:12" ht="19.5" customHeight="1" thickBot="1">
      <c r="B7" s="97" t="s">
        <v>19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12" ht="3" customHeight="1"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2:13" s="28" customFormat="1" ht="33.75" customHeight="1" thickBot="1">
      <c r="B9" s="93" t="s">
        <v>3</v>
      </c>
      <c r="C9" s="75" t="s">
        <v>4</v>
      </c>
      <c r="D9" s="76"/>
      <c r="E9" s="76"/>
      <c r="F9" s="76"/>
      <c r="G9" s="77"/>
      <c r="H9" s="95" t="s">
        <v>5</v>
      </c>
      <c r="I9" s="70" t="s">
        <v>11</v>
      </c>
      <c r="J9" s="71"/>
      <c r="K9" s="71"/>
      <c r="L9" s="72"/>
      <c r="M9" s="30"/>
    </row>
    <row r="10" spans="2:13" s="28" customFormat="1" ht="13.5" thickBot="1">
      <c r="B10" s="94"/>
      <c r="C10" s="78"/>
      <c r="D10" s="79"/>
      <c r="E10" s="79"/>
      <c r="F10" s="79"/>
      <c r="G10" s="80"/>
      <c r="H10" s="96"/>
      <c r="I10" s="31" t="s">
        <v>6</v>
      </c>
      <c r="J10" s="32" t="s">
        <v>7</v>
      </c>
      <c r="K10" s="32" t="s">
        <v>10</v>
      </c>
      <c r="L10" s="37" t="s">
        <v>12</v>
      </c>
      <c r="M10" s="27"/>
    </row>
    <row r="11" spans="2:18" s="28" customFormat="1" ht="12.75">
      <c r="B11" s="25">
        <v>1</v>
      </c>
      <c r="C11" s="88" t="s">
        <v>20</v>
      </c>
      <c r="D11" s="89"/>
      <c r="E11" s="89"/>
      <c r="F11" s="89"/>
      <c r="G11" s="90"/>
      <c r="H11" s="35">
        <v>2796.62</v>
      </c>
      <c r="I11" s="23">
        <f>H11/H16</f>
        <v>0.005598901160941851</v>
      </c>
      <c r="J11" s="50">
        <v>1</v>
      </c>
      <c r="K11" s="21"/>
      <c r="L11" s="26">
        <f>H11</f>
        <v>2796.62</v>
      </c>
      <c r="M11" s="27"/>
      <c r="N11" s="29">
        <f>J11*H11/100</f>
        <v>27.9662</v>
      </c>
      <c r="O11" s="29" t="e">
        <f>#REF!*H11/100</f>
        <v>#REF!</v>
      </c>
      <c r="P11" s="36"/>
      <c r="Q11" s="29"/>
      <c r="R11" s="29"/>
    </row>
    <row r="12" spans="2:18" s="28" customFormat="1" ht="12.75">
      <c r="B12" s="25">
        <v>2</v>
      </c>
      <c r="C12" s="88" t="s">
        <v>21</v>
      </c>
      <c r="D12" s="89"/>
      <c r="E12" s="89"/>
      <c r="F12" s="89"/>
      <c r="G12" s="90"/>
      <c r="H12" s="35">
        <v>5125.85</v>
      </c>
      <c r="I12" s="23">
        <f>H12/H16</f>
        <v>0.010262076190477717</v>
      </c>
      <c r="J12" s="51">
        <v>1</v>
      </c>
      <c r="K12" s="22"/>
      <c r="L12" s="26">
        <f>H12</f>
        <v>5125.85</v>
      </c>
      <c r="M12" s="27"/>
      <c r="N12" s="34"/>
      <c r="O12" s="29"/>
      <c r="P12" s="36"/>
      <c r="Q12" s="29"/>
      <c r="R12" s="29"/>
    </row>
    <row r="13" spans="2:18" s="28" customFormat="1" ht="12.75">
      <c r="B13" s="25">
        <v>3</v>
      </c>
      <c r="C13" s="88" t="s">
        <v>22</v>
      </c>
      <c r="D13" s="89"/>
      <c r="E13" s="89"/>
      <c r="F13" s="89"/>
      <c r="G13" s="90"/>
      <c r="H13" s="35">
        <v>60714.86</v>
      </c>
      <c r="I13" s="23">
        <f>H13/H16</f>
        <v>0.12155262428947157</v>
      </c>
      <c r="J13" s="51">
        <v>1</v>
      </c>
      <c r="K13" s="52"/>
      <c r="L13" s="26">
        <f>H13</f>
        <v>60714.86</v>
      </c>
      <c r="M13" s="27"/>
      <c r="N13" s="34"/>
      <c r="O13" s="29"/>
      <c r="P13" s="36"/>
      <c r="Q13" s="29"/>
      <c r="R13" s="29"/>
    </row>
    <row r="14" spans="2:18" s="28" customFormat="1" ht="12.75">
      <c r="B14" s="25">
        <v>4</v>
      </c>
      <c r="C14" s="88" t="s">
        <v>23</v>
      </c>
      <c r="D14" s="89"/>
      <c r="E14" s="89"/>
      <c r="F14" s="89"/>
      <c r="G14" s="90"/>
      <c r="H14" s="35">
        <v>55743.23</v>
      </c>
      <c r="I14" s="23">
        <f>H14/H16</f>
        <v>0.11159930028450367</v>
      </c>
      <c r="J14" s="51">
        <v>1</v>
      </c>
      <c r="K14" s="52"/>
      <c r="L14" s="26">
        <f>H14</f>
        <v>55743.23</v>
      </c>
      <c r="M14" s="27"/>
      <c r="N14" s="34"/>
      <c r="O14" s="29"/>
      <c r="P14" s="36"/>
      <c r="Q14" s="29"/>
      <c r="R14" s="29"/>
    </row>
    <row r="15" spans="2:18" s="28" customFormat="1" ht="13.5" thickBot="1">
      <c r="B15" s="25">
        <v>5</v>
      </c>
      <c r="C15" s="111" t="s">
        <v>24</v>
      </c>
      <c r="D15" s="89"/>
      <c r="E15" s="89"/>
      <c r="F15" s="89"/>
      <c r="G15" s="90"/>
      <c r="H15" s="35">
        <v>375113.88</v>
      </c>
      <c r="I15" s="23">
        <f>H15/H16</f>
        <v>0.7509870980746052</v>
      </c>
      <c r="J15" s="22"/>
      <c r="K15" s="51">
        <v>1</v>
      </c>
      <c r="L15" s="26">
        <f>H15</f>
        <v>375113.88</v>
      </c>
      <c r="M15" s="27"/>
      <c r="N15" s="34"/>
      <c r="O15" s="29"/>
      <c r="P15" s="36"/>
      <c r="Q15" s="29"/>
      <c r="R15" s="29"/>
    </row>
    <row r="16" spans="2:12" ht="13.5" thickBot="1">
      <c r="B16" s="116" t="s">
        <v>13</v>
      </c>
      <c r="C16" s="117"/>
      <c r="D16" s="117"/>
      <c r="E16" s="117"/>
      <c r="F16" s="117"/>
      <c r="G16" s="117"/>
      <c r="H16" s="43">
        <f>SUM(H11:H15)</f>
        <v>499494.44</v>
      </c>
      <c r="I16" s="33">
        <f>SUM(I11:I15)</f>
        <v>1</v>
      </c>
      <c r="J16" s="45">
        <f>H11+H12+H13+H14</f>
        <v>124380.56</v>
      </c>
      <c r="K16" s="45">
        <f>H15</f>
        <v>375113.88</v>
      </c>
      <c r="L16" s="18">
        <f>K16+J16</f>
        <v>499494.44</v>
      </c>
    </row>
    <row r="17" spans="2:12" ht="12.75" customHeight="1">
      <c r="B17" s="105" t="s">
        <v>14</v>
      </c>
      <c r="C17" s="106"/>
      <c r="D17" s="106"/>
      <c r="E17" s="106"/>
      <c r="F17" s="106"/>
      <c r="G17" s="106"/>
      <c r="H17" s="106"/>
      <c r="I17" s="107"/>
      <c r="J17" s="46">
        <f>I11+I12+I13+I14</f>
        <v>0.24901290192539483</v>
      </c>
      <c r="K17" s="46">
        <f>I15</f>
        <v>0.7509870980746052</v>
      </c>
      <c r="L17" s="24">
        <f>K17+J17</f>
        <v>1</v>
      </c>
    </row>
    <row r="18" spans="2:12" ht="12.75">
      <c r="B18" s="108" t="s">
        <v>15</v>
      </c>
      <c r="C18" s="109"/>
      <c r="D18" s="109"/>
      <c r="E18" s="109"/>
      <c r="F18" s="109"/>
      <c r="G18" s="109"/>
      <c r="H18" s="109"/>
      <c r="I18" s="110"/>
      <c r="J18" s="47">
        <f>J16</f>
        <v>124380.56</v>
      </c>
      <c r="K18" s="47">
        <f>K16+J18</f>
        <v>499494.44</v>
      </c>
      <c r="L18" s="17">
        <f>K18</f>
        <v>499494.44</v>
      </c>
    </row>
    <row r="19" spans="2:12" s="16" customFormat="1" ht="12.75">
      <c r="B19" s="112" t="s">
        <v>16</v>
      </c>
      <c r="C19" s="113"/>
      <c r="D19" s="113"/>
      <c r="E19" s="113"/>
      <c r="F19" s="113"/>
      <c r="G19" s="113"/>
      <c r="H19" s="113"/>
      <c r="I19" s="114"/>
      <c r="J19" s="48">
        <f>J17</f>
        <v>0.24901290192539483</v>
      </c>
      <c r="K19" s="48">
        <f>K17+J19</f>
        <v>1</v>
      </c>
      <c r="L19" s="42">
        <f>K19</f>
        <v>1</v>
      </c>
    </row>
    <row r="20" spans="2:12" s="16" customFormat="1" ht="12.75">
      <c r="B20" s="115" t="s">
        <v>25</v>
      </c>
      <c r="C20" s="113"/>
      <c r="D20" s="113"/>
      <c r="E20" s="113"/>
      <c r="F20" s="113"/>
      <c r="G20" s="113"/>
      <c r="H20" s="113"/>
      <c r="I20" s="114"/>
      <c r="J20" s="47">
        <f>J18*23.54%+(J18)</f>
        <v>153659.743824</v>
      </c>
      <c r="K20" s="47">
        <f>K18*23.54%+(K18)</f>
        <v>617075.431176</v>
      </c>
      <c r="L20" s="47">
        <f>K20</f>
        <v>617075.431176</v>
      </c>
    </row>
    <row r="21" spans="2:12" s="16" customFormat="1" ht="3" customHeight="1" thickBot="1">
      <c r="B21" s="38"/>
      <c r="C21" s="39"/>
      <c r="D21" s="39"/>
      <c r="E21" s="39"/>
      <c r="F21" s="39"/>
      <c r="G21" s="39"/>
      <c r="H21" s="39"/>
      <c r="I21" s="40"/>
      <c r="J21" s="49"/>
      <c r="K21" s="49"/>
      <c r="L21" s="41"/>
    </row>
    <row r="22" spans="2:12" ht="12.75">
      <c r="B22" s="13"/>
      <c r="C22" s="14"/>
      <c r="D22" s="14"/>
      <c r="E22" s="14"/>
      <c r="F22" s="14"/>
      <c r="G22" s="14"/>
      <c r="H22" s="14"/>
      <c r="I22" s="15"/>
      <c r="J22" s="54"/>
      <c r="K22" s="54"/>
      <c r="L22" s="19"/>
    </row>
    <row r="23" spans="2:12" ht="21.75" customHeight="1">
      <c r="B23" s="5"/>
      <c r="C23" s="9" t="s">
        <v>18</v>
      </c>
      <c r="D23" s="4"/>
      <c r="E23" s="4"/>
      <c r="F23" s="4"/>
      <c r="G23" s="4"/>
      <c r="H23" s="57"/>
      <c r="I23" s="57"/>
      <c r="J23" s="55"/>
      <c r="K23" s="55"/>
      <c r="L23" s="58"/>
    </row>
    <row r="24" spans="2:12" ht="12.75">
      <c r="B24" s="12"/>
      <c r="C24" s="9"/>
      <c r="D24" s="9"/>
      <c r="E24" s="9"/>
      <c r="F24" s="9"/>
      <c r="G24" s="3"/>
      <c r="H24" s="60"/>
      <c r="I24" s="60"/>
      <c r="J24" s="60"/>
      <c r="K24" s="60"/>
      <c r="L24" s="58"/>
    </row>
    <row r="25" spans="2:12" ht="12.75">
      <c r="B25" s="6"/>
      <c r="C25" s="9"/>
      <c r="D25" s="56"/>
      <c r="E25" s="9"/>
      <c r="F25" s="9"/>
      <c r="G25" s="3"/>
      <c r="H25" s="61" t="s">
        <v>27</v>
      </c>
      <c r="I25" s="61"/>
      <c r="J25" s="61"/>
      <c r="K25" s="61"/>
      <c r="L25" s="58"/>
    </row>
    <row r="26" spans="2:12" ht="12.75">
      <c r="B26" s="6"/>
      <c r="C26" s="9"/>
      <c r="D26" s="9"/>
      <c r="E26" s="9"/>
      <c r="F26" s="9"/>
      <c r="G26" s="9"/>
      <c r="H26" s="62" t="s">
        <v>8</v>
      </c>
      <c r="I26" s="62"/>
      <c r="J26" s="62"/>
      <c r="K26" s="62"/>
      <c r="L26" s="58"/>
    </row>
    <row r="27" spans="2:12" ht="12.75">
      <c r="B27" s="6"/>
      <c r="C27" s="9"/>
      <c r="D27" s="9"/>
      <c r="E27" s="9"/>
      <c r="F27" s="9"/>
      <c r="G27" s="3"/>
      <c r="H27" s="63" t="s">
        <v>26</v>
      </c>
      <c r="I27" s="63"/>
      <c r="J27" s="63"/>
      <c r="K27" s="63"/>
      <c r="L27" s="58"/>
    </row>
    <row r="28" spans="2:12" ht="12.75">
      <c r="B28" s="6"/>
      <c r="C28" s="3"/>
      <c r="D28" s="3"/>
      <c r="E28" s="3"/>
      <c r="F28" s="3"/>
      <c r="G28" s="3"/>
      <c r="H28" s="57"/>
      <c r="I28" s="57"/>
      <c r="J28" s="57"/>
      <c r="K28" s="57"/>
      <c r="L28" s="58"/>
    </row>
    <row r="29" spans="2:12" ht="13.5" thickBot="1">
      <c r="B29" s="7"/>
      <c r="C29" s="8"/>
      <c r="D29" s="8"/>
      <c r="E29" s="8"/>
      <c r="F29" s="8"/>
      <c r="G29" s="8"/>
      <c r="H29" s="104"/>
      <c r="I29" s="104"/>
      <c r="J29" s="53"/>
      <c r="K29" s="53"/>
      <c r="L29" s="20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  <row r="35" ht="12.75">
      <c r="L35" s="3"/>
    </row>
    <row r="36" ht="12.75">
      <c r="L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41" ht="12.75">
      <c r="L41" s="3"/>
    </row>
    <row r="42" ht="12.75">
      <c r="L42" s="3"/>
    </row>
  </sheetData>
  <sheetProtection/>
  <mergeCells count="31">
    <mergeCell ref="B16:G16"/>
    <mergeCell ref="K6:L6"/>
    <mergeCell ref="H29:I29"/>
    <mergeCell ref="B17:I17"/>
    <mergeCell ref="B18:I18"/>
    <mergeCell ref="C15:G15"/>
    <mergeCell ref="C13:G13"/>
    <mergeCell ref="C12:G12"/>
    <mergeCell ref="C14:G14"/>
    <mergeCell ref="B19:I19"/>
    <mergeCell ref="B20:I20"/>
    <mergeCell ref="D5:J5"/>
    <mergeCell ref="B8:L8"/>
    <mergeCell ref="C11:G11"/>
    <mergeCell ref="D6:J6"/>
    <mergeCell ref="B9:B10"/>
    <mergeCell ref="K4:L4"/>
    <mergeCell ref="K5:L5"/>
    <mergeCell ref="H9:H10"/>
    <mergeCell ref="B7:L7"/>
    <mergeCell ref="B6:C6"/>
    <mergeCell ref="H24:K24"/>
    <mergeCell ref="H25:K25"/>
    <mergeCell ref="H26:K26"/>
    <mergeCell ref="H27:K27"/>
    <mergeCell ref="K3:L3"/>
    <mergeCell ref="B2:J3"/>
    <mergeCell ref="I9:L9"/>
    <mergeCell ref="B4:C4"/>
    <mergeCell ref="C9:G10"/>
    <mergeCell ref="D4:J4"/>
  </mergeCells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joao-tonolli</cp:lastModifiedBy>
  <cp:lastPrinted>2022-05-11T17:52:41Z</cp:lastPrinted>
  <dcterms:created xsi:type="dcterms:W3CDTF">2010-02-23T10:33:56Z</dcterms:created>
  <dcterms:modified xsi:type="dcterms:W3CDTF">2022-05-11T18:32:09Z</dcterms:modified>
  <cp:category/>
  <cp:version/>
  <cp:contentType/>
  <cp:contentStatus/>
</cp:coreProperties>
</file>